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66925"/>
  <xr:revisionPtr revIDLastSave="0" documentId="13_ncr:1_{5ADC11CA-55DF-476A-A12D-CF29C2478D65}" xr6:coauthVersionLast="47" xr6:coauthVersionMax="47" xr10:uidLastSave="{00000000-0000-0000-0000-000000000000}"/>
  <bookViews>
    <workbookView xWindow="-120" yWindow="-120" windowWidth="29040" windowHeight="15840" xr2:uid="{4B16CEEB-7B74-4320-8A69-5713753B5247}"/>
  </bookViews>
  <sheets>
    <sheet name="A-2-1" sheetId="1" r:id="rId1"/>
  </sheets>
  <externalReferences>
    <externalReference r:id="rId2"/>
    <externalReference r:id="rId3"/>
    <externalReference r:id="rId4"/>
  </externalReferences>
  <definedNames>
    <definedName name="__123Graph_A" hidden="1">[2]Summary!$P$9:$AA$9</definedName>
    <definedName name="__123Graph_AGRAPH2" hidden="1">'[2]Main Menu'!$H$82:$H$82</definedName>
    <definedName name="__123Graph_ANI12MTD" hidden="1">[2]Summary!$P$11:$AA$11</definedName>
    <definedName name="__123Graph_AROE" hidden="1">[2]Summary!$P$9:$AA$9</definedName>
    <definedName name="__123Graph_X" hidden="1">[2]Summary!$P$6:$AA$6</definedName>
    <definedName name="__123Graph_XNI12MTD" hidden="1">[2]Summary!$P$6:$AA$6</definedName>
    <definedName name="__123Graph_XROE" hidden="1">[2]Summary!$P$6:$AA$6</definedName>
    <definedName name="_Dist_Values" hidden="1">[1]Income!#REF!</definedName>
    <definedName name="_Key1" hidden="1">'[3]FEB-2018'!#REF!</definedName>
    <definedName name="_Key2" hidden="1">'[3]FEB-2018'!#REF!</definedName>
    <definedName name="_Order1" hidden="1">255</definedName>
    <definedName name="_Order2" hidden="1">255</definedName>
    <definedName name="anscount" hidden="1">1</definedName>
    <definedName name="ApparityWorkArea_Col_0" hidden="1">#REF!</definedName>
    <definedName name="ApparityWorkArea_Col_12" hidden="1">#REF!</definedName>
    <definedName name="ApparityWorkArea_Col_13" hidden="1">#REF!</definedName>
    <definedName name="ApparityWorkArea_Row_0" hidden="1">#REF!</definedName>
    <definedName name="ApparityWorkArea_Row_12" hidden="1">#REF!</definedName>
    <definedName name="ApparityWorkArea_Row_13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4" i="1" l="1"/>
  <c r="A15" i="1" s="1"/>
  <c r="A16" i="1" s="1"/>
  <c r="A19" i="1" s="1"/>
  <c r="A20" i="1" s="1"/>
  <c r="A21" i="1" s="1"/>
  <c r="A22" i="1" s="1"/>
  <c r="A23" i="1" s="1"/>
  <c r="A24" i="1" s="1"/>
  <c r="A25" i="1" s="1"/>
  <c r="A26" i="1" s="1"/>
  <c r="A29" i="1" s="1"/>
  <c r="A30" i="1" s="1"/>
  <c r="A31" i="1" s="1"/>
  <c r="A32" i="1" s="1"/>
  <c r="A33" i="1" s="1"/>
  <c r="A34" i="1" s="1"/>
  <c r="A35" i="1" s="1"/>
  <c r="A36" i="1" s="1"/>
  <c r="A39" i="1" s="1"/>
  <c r="A40" i="1" s="1"/>
  <c r="A41" i="1" s="1"/>
  <c r="A42" i="1" s="1"/>
  <c r="A43" i="1" s="1"/>
  <c r="A44" i="1" s="1"/>
  <c r="A45" i="1" s="1"/>
  <c r="A46" i="1" s="1"/>
  <c r="A47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6" i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6" i="1" s="1"/>
  <c r="A108" i="1" s="1"/>
  <c r="A110" i="1" s="1"/>
  <c r="G72" i="1" l="1"/>
  <c r="G47" i="1"/>
  <c r="G36" i="1"/>
  <c r="H9" i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I103" i="1"/>
  <c r="I16" i="1"/>
  <c r="G16" i="1"/>
  <c r="U16" i="1" s="1"/>
  <c r="G103" i="1"/>
  <c r="H103" i="1"/>
  <c r="U103" i="1" s="1"/>
  <c r="H72" i="1"/>
  <c r="H36" i="1"/>
  <c r="G26" i="1"/>
  <c r="G89" i="1"/>
  <c r="G59" i="1"/>
  <c r="I47" i="1"/>
  <c r="I72" i="1"/>
  <c r="H26" i="1"/>
  <c r="I26" i="1"/>
  <c r="H89" i="1"/>
  <c r="H16" i="1"/>
  <c r="I59" i="1"/>
  <c r="I89" i="1"/>
  <c r="H47" i="1"/>
  <c r="H59" i="1"/>
  <c r="I36" i="1"/>
  <c r="I110" i="1"/>
  <c r="J47" i="1"/>
  <c r="J16" i="1"/>
  <c r="J103" i="1"/>
  <c r="J59" i="1"/>
  <c r="H110" i="1"/>
  <c r="J89" i="1"/>
  <c r="J26" i="1"/>
  <c r="J36" i="1"/>
  <c r="J72" i="1"/>
  <c r="K89" i="1"/>
  <c r="K16" i="1"/>
  <c r="K59" i="1"/>
  <c r="K47" i="1"/>
  <c r="K36" i="1"/>
  <c r="L26" i="1"/>
  <c r="K26" i="1"/>
  <c r="K103" i="1"/>
  <c r="K72" i="1"/>
  <c r="L103" i="1"/>
  <c r="L59" i="1"/>
  <c r="L72" i="1"/>
  <c r="L36" i="1"/>
  <c r="L89" i="1"/>
  <c r="L16" i="1"/>
  <c r="L47" i="1"/>
  <c r="M89" i="1"/>
  <c r="M72" i="1"/>
  <c r="M59" i="1"/>
  <c r="M103" i="1"/>
  <c r="N59" i="1"/>
  <c r="M26" i="1"/>
  <c r="M36" i="1"/>
  <c r="M47" i="1"/>
  <c r="M16" i="1"/>
  <c r="N103" i="1"/>
  <c r="N72" i="1"/>
  <c r="N26" i="1"/>
  <c r="N89" i="1"/>
  <c r="N47" i="1"/>
  <c r="O47" i="1"/>
  <c r="N16" i="1"/>
  <c r="N36" i="1"/>
  <c r="O103" i="1"/>
  <c r="O26" i="1"/>
  <c r="P89" i="1"/>
  <c r="O36" i="1"/>
  <c r="O72" i="1"/>
  <c r="O59" i="1"/>
  <c r="O89" i="1"/>
  <c r="O16" i="1"/>
  <c r="P36" i="1"/>
  <c r="Q103" i="1"/>
  <c r="P16" i="1"/>
  <c r="P110" i="1" s="1"/>
  <c r="P47" i="1"/>
  <c r="P59" i="1"/>
  <c r="P103" i="1"/>
  <c r="P26" i="1"/>
  <c r="P72" i="1"/>
  <c r="Q59" i="1"/>
  <c r="Q89" i="1"/>
  <c r="Q36" i="1"/>
  <c r="Q47" i="1"/>
  <c r="Q26" i="1"/>
  <c r="Q16" i="1"/>
  <c r="Q72" i="1"/>
  <c r="U100" i="1"/>
  <c r="U98" i="1"/>
  <c r="U96" i="1"/>
  <c r="U81" i="1"/>
  <c r="U78" i="1"/>
  <c r="U46" i="1"/>
  <c r="U43" i="1"/>
  <c r="U33" i="1"/>
  <c r="U20" i="1"/>
  <c r="U101" i="1"/>
  <c r="U93" i="1"/>
  <c r="U58" i="1"/>
  <c r="U40" i="1"/>
  <c r="U25" i="1"/>
  <c r="U99" i="1"/>
  <c r="U88" i="1"/>
  <c r="U70" i="1"/>
  <c r="U55" i="1"/>
  <c r="U52" i="1"/>
  <c r="U32" i="1"/>
  <c r="U85" i="1"/>
  <c r="U82" i="1"/>
  <c r="U67" i="1"/>
  <c r="U64" i="1"/>
  <c r="U35" i="1"/>
  <c r="U42" i="1"/>
  <c r="U97" i="1"/>
  <c r="U79" i="1"/>
  <c r="U76" i="1"/>
  <c r="U44" i="1"/>
  <c r="U31" i="1"/>
  <c r="U24" i="1"/>
  <c r="U94" i="1"/>
  <c r="U56" i="1"/>
  <c r="U41" i="1"/>
  <c r="U30" i="1"/>
  <c r="U23" i="1"/>
  <c r="U71" i="1"/>
  <c r="U53" i="1"/>
  <c r="U15" i="1"/>
  <c r="U102" i="1"/>
  <c r="U86" i="1"/>
  <c r="U83" i="1"/>
  <c r="U68" i="1"/>
  <c r="U65" i="1"/>
  <c r="U22" i="1"/>
  <c r="U95" i="1"/>
  <c r="U80" i="1"/>
  <c r="U77" i="1"/>
  <c r="U45" i="1"/>
  <c r="U57" i="1"/>
  <c r="U69" i="1"/>
  <c r="U54" i="1"/>
  <c r="U51" i="1"/>
  <c r="U21" i="1"/>
  <c r="U63" i="1"/>
  <c r="U14" i="1"/>
  <c r="U87" i="1"/>
  <c r="U34" i="1"/>
  <c r="U84" i="1"/>
  <c r="U66" i="1"/>
  <c r="R59" i="1"/>
  <c r="R16" i="1"/>
  <c r="R103" i="1"/>
  <c r="R72" i="1"/>
  <c r="R36" i="1"/>
  <c r="R89" i="1"/>
  <c r="R26" i="1"/>
  <c r="R47" i="1"/>
  <c r="S103" i="1"/>
  <c r="U92" i="1"/>
  <c r="S16" i="1"/>
  <c r="S110" i="1" s="1"/>
  <c r="U13" i="1"/>
  <c r="S36" i="1"/>
  <c r="U29" i="1"/>
  <c r="S59" i="1"/>
  <c r="U50" i="1"/>
  <c r="S72" i="1"/>
  <c r="U62" i="1"/>
  <c r="S26" i="1"/>
  <c r="U19" i="1"/>
  <c r="U106" i="1"/>
  <c r="S89" i="1"/>
  <c r="U75" i="1"/>
  <c r="S47" i="1"/>
  <c r="U39" i="1"/>
  <c r="U108" i="1"/>
  <c r="U47" i="1"/>
  <c r="U36" i="1"/>
  <c r="M110" i="1" l="1"/>
  <c r="G110" i="1"/>
  <c r="U26" i="1"/>
  <c r="U89" i="1"/>
  <c r="O110" i="1"/>
  <c r="Q110" i="1"/>
  <c r="U59" i="1"/>
  <c r="U72" i="1"/>
  <c r="K110" i="1"/>
  <c r="N110" i="1"/>
  <c r="J110" i="1"/>
  <c r="U110" i="1" s="1"/>
  <c r="R110" i="1"/>
  <c r="L110" i="1"/>
</calcChain>
</file>

<file path=xl/sharedStrings.xml><?xml version="1.0" encoding="utf-8"?>
<sst xmlns="http://schemas.openxmlformats.org/spreadsheetml/2006/main" count="118" uniqueCount="94">
  <si>
    <t xml:space="preserve">GEORGIA POWER COMPANY
</t>
  </si>
  <si>
    <t>ELECTRIC PLANT IN SERVICE</t>
  </si>
  <si>
    <t>ESTIMATED BALANCES FROM JULY 31, 2022 THROUGH JULY 31, 2023</t>
  </si>
  <si>
    <t>(AMOUNTS IN THOUSANDS)</t>
  </si>
  <si>
    <t>FERC</t>
  </si>
  <si>
    <t>13-Month</t>
  </si>
  <si>
    <t>Line</t>
  </si>
  <si>
    <t>No.</t>
  </si>
  <si>
    <t>Acct.</t>
  </si>
  <si>
    <t>Description</t>
  </si>
  <si>
    <t>Average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</si>
  <si>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</si>
  <si>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</si>
  <si>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</si>
  <si>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</si>
  <si>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</si>
  <si>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</si>
  <si>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</si>
  <si>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</si>
  <si>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</si>
  <si>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</si>
  <si>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</si>
  <si>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</si>
  <si>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</si>
  <si>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</si>
  <si>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</si>
  <si>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</si>
  <si>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</si>
  <si>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INTANGIBLE</t>
  </si>
  <si>
    <t>ORGANIZATION</t>
  </si>
  <si>
    <t>FRANCHISES</t>
  </si>
  <si>
    <t>MISCELLANEOUS</t>
  </si>
  <si>
    <t>TOTAL INTANGIBLE</t>
  </si>
  <si>
    <t>STEAM</t>
  </si>
  <si>
    <t>LAND &amp; LAND RIGHTS</t>
  </si>
  <si>
    <t>STRUCTURES AND IMPROVEMENTS</t>
  </si>
  <si>
    <t>BOILER PLANT EQUIPMENT</t>
  </si>
  <si>
    <t>TURBOGENERATOR EQUIPMENT</t>
  </si>
  <si>
    <t>ACCESSORY ELECTRIC EQUIPMENT</t>
  </si>
  <si>
    <t>MISC. POWER PLANT EQUIPMENT</t>
  </si>
  <si>
    <t>ARO STEAM</t>
  </si>
  <si>
    <t>TOTAL STEAM</t>
  </si>
  <si>
    <t>NUCLEAR</t>
  </si>
  <si>
    <t>REACTOR PLANT EQUIPMENT</t>
  </si>
  <si>
    <t>ARO NUCLEAR</t>
  </si>
  <si>
    <t>TOTAL NUCLEAR</t>
  </si>
  <si>
    <t>HYDRO</t>
  </si>
  <si>
    <t>RESERVOIRS, DAMS &amp; WATERWAYS</t>
  </si>
  <si>
    <t>TURBINES AND GENERATORS</t>
  </si>
  <si>
    <t>ROADS, RAILWAYS AND BRIDGES</t>
  </si>
  <si>
    <t>ARO HYDRO</t>
  </si>
  <si>
    <t>TOTAL HYDRO</t>
  </si>
  <si>
    <t>OTHER PRODUCTION</t>
  </si>
  <si>
    <t>FUEL HOLDERS, PROD. &amp; ACCESS.</t>
  </si>
  <si>
    <t>PRIME MOVERS</t>
  </si>
  <si>
    <t>GENERATORS</t>
  </si>
  <si>
    <t>ARO OTHER</t>
  </si>
  <si>
    <t>ENERGY STORAGE EQUIPMENT</t>
  </si>
  <si>
    <t>TOTAL OTHER PRODUCTION</t>
  </si>
  <si>
    <t>TRANSMISSION</t>
  </si>
  <si>
    <t>STATION EQUIPMENT</t>
  </si>
  <si>
    <t>TOWERS &amp; FIXTURES</t>
  </si>
  <si>
    <t>POLES &amp; FIXTURES</t>
  </si>
  <si>
    <t>OVERHEAD CONDUCTORS &amp; DEV</t>
  </si>
  <si>
    <t>U'GROUND CONDUIT</t>
  </si>
  <si>
    <t>U'GROUND CONDUCTORS &amp; DEV</t>
  </si>
  <si>
    <t>ROADS AND TRAILS</t>
  </si>
  <si>
    <t>ARO TRANSMISSION</t>
  </si>
  <si>
    <t>TOTAL TRANSMISSION</t>
  </si>
  <si>
    <t>DISTRIBUTION</t>
  </si>
  <si>
    <t>POLES, TOWERS &amp; FIXTURES</t>
  </si>
  <si>
    <t>LINE TRANSFORMERS</t>
  </si>
  <si>
    <t>SERVICES</t>
  </si>
  <si>
    <t>METERS</t>
  </si>
  <si>
    <t>INST. ON CUSTOMERS PREMISES</t>
  </si>
  <si>
    <t>LEASED PROPERTY</t>
  </si>
  <si>
    <t>STREET LIGHTING &amp; SIGNAL SYS</t>
  </si>
  <si>
    <t>ARO DISTRIBUTION</t>
  </si>
  <si>
    <t>TOTAL DISTRIBUTION</t>
  </si>
  <si>
    <t>GENERAL</t>
  </si>
  <si>
    <t>STRUCT. &amp; IMPR. - Owned</t>
  </si>
  <si>
    <t>OFFICE FURN &amp; EQUIPMENT</t>
  </si>
  <si>
    <t>TRANSPORTATION EQUIPMENT</t>
  </si>
  <si>
    <t>STORES EQUIPMENT</t>
  </si>
  <si>
    <t>TOOLS, SHOP &amp; GARAGE EQUIP</t>
  </si>
  <si>
    <t>LABORATORY EQUIPMENT</t>
  </si>
  <si>
    <t>POWER OPERATED EQUIPMENT</t>
  </si>
  <si>
    <t>COMMUNICATIONS EQUIPMENT</t>
  </si>
  <si>
    <t>MISCELLANEOUS EQUIPMENT</t>
  </si>
  <si>
    <t>ARO GENERAL</t>
  </si>
  <si>
    <t>TOTAL GENERAL</t>
  </si>
  <si>
    <t>NUCLEAR FUEL</t>
  </si>
  <si>
    <t>PLANT HELD FOR FUTURE USE</t>
  </si>
  <si>
    <t>TOTAL ELECTRIC PLANT IN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</si>
</sst>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G Times (WN)"/>
    </font>
    <font>
      <b/>
      <u/>
      <sz val="12"/>
      <name val="Times New Roman"/>
      <family val="1"/>
    </font>
    <font>
      <sz val="11"/>
      <color theme="1"/>
      <name val="Times New Roman"/>
      <family val="1"/>
    </font>
    <font>
      <sz val="12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2" borderId="0"/>
    <xf numFmtId="0" fontId="6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/>
    <xf numFmtId="0" fontId="3" fillId="0" borderId="0" xfId="2" quotePrefix="1" applyFont="1" applyFill="1" applyAlignment="1">
      <alignment horizontal="center" wrapText="1"/>
    </xf>
    <xf numFmtId="0" fontId="5" fillId="0" borderId="0" xfId="2" applyFont="1" applyFill="1" applyAlignment="1">
      <alignment horizontal="center"/>
    </xf>
    <xf numFmtId="0" fontId="5" fillId="0" borderId="0" xfId="2" applyFont="1" applyFill="1"/>
    <xf numFmtId="0" fontId="5" fillId="2" borderId="0" xfId="2" applyFont="1"/>
    <xf numFmtId="0" fontId="5" fillId="0" borderId="1" xfId="2" applyFont="1" applyFill="1" applyBorder="1" applyAlignment="1">
      <alignment horizontal="center"/>
    </xf>
    <xf numFmtId="17" fontId="5" fillId="0" borderId="1" xfId="3" applyNumberFormat="1" applyFont="1" applyBorder="1" applyAlignment="1">
      <alignment horizontal="center"/>
    </xf>
    <xf numFmtId="0" fontId="5" fillId="0" borderId="0" xfId="2" quotePrefix="1" applyFont="1" applyFill="1" applyAlignment="1">
      <alignment horizontal="center"/>
    </xf>
    <xf numFmtId="0" fontId="3" fillId="0" borderId="0" xfId="2" quotePrefix="1" applyFont="1" applyFill="1" applyAlignment="1">
      <alignment horizontal="centerContinuous"/>
    </xf>
    <xf numFmtId="0" fontId="5" fillId="0" borderId="0" xfId="2" applyFont="1" applyFill="1" applyAlignment="1">
      <alignment horizontal="left"/>
    </xf>
    <xf numFmtId="42" fontId="5" fillId="0" borderId="0" xfId="4" applyNumberFormat="1" applyFont="1" applyFill="1" applyProtection="1">
      <protection locked="0"/>
    </xf>
    <xf numFmtId="164" fontId="5" fillId="0" borderId="0" xfId="4" applyNumberFormat="1" applyFont="1" applyFill="1" applyProtection="1">
      <protection locked="0"/>
    </xf>
    <xf numFmtId="164" fontId="5" fillId="2" borderId="0" xfId="4" applyNumberFormat="1" applyFont="1" applyFill="1"/>
    <xf numFmtId="42" fontId="5" fillId="0" borderId="2" xfId="4" applyNumberFormat="1" applyFont="1" applyFill="1" applyBorder="1"/>
    <xf numFmtId="42" fontId="5" fillId="2" borderId="0" xfId="4" applyNumberFormat="1" applyFont="1" applyFill="1"/>
    <xf numFmtId="164" fontId="5" fillId="0" borderId="0" xfId="4" applyNumberFormat="1" applyFont="1" applyFill="1"/>
    <xf numFmtId="164" fontId="5" fillId="2" borderId="0" xfId="4" applyNumberFormat="1" applyFont="1" applyFill="1" applyBorder="1"/>
    <xf numFmtId="0" fontId="5" fillId="0" borderId="0" xfId="2" quotePrefix="1" applyFont="1" applyFill="1" applyAlignment="1">
      <alignment horizontal="left"/>
    </xf>
    <xf numFmtId="164" fontId="5" fillId="0" borderId="0" xfId="4" applyNumberFormat="1" applyFont="1" applyFill="1" applyBorder="1"/>
    <xf numFmtId="42" fontId="5" fillId="0" borderId="3" xfId="4" applyNumberFormat="1" applyFont="1" applyFill="1" applyBorder="1" applyProtection="1">
      <protection locked="0"/>
    </xf>
    <xf numFmtId="42" fontId="5" fillId="0" borderId="4" xfId="4" applyNumberFormat="1" applyFont="1" applyFill="1" applyBorder="1"/>
    <xf numFmtId="43" fontId="4" fillId="0" borderId="0" xfId="1" applyFont="1"/>
    <xf numFmtId="0" fontId="3" fillId="0" borderId="0" xfId="2" quotePrefix="1" applyFont="1" applyFill="1" applyAlignment="1">
      <alignment horizontal="center" wrapText="1"/>
    </xf>
  </cellXfs>
  <cellStyles count="5">
    <cellStyle name="Comma" xfId="1" builtinId="3"/>
    <cellStyle name="Comma 5" xfId="4" xr:uid="{776E4CB8-DCCC-4855-8CAA-DE969BE89A52}"/>
    <cellStyle name="Normal" xfId="0" builtinId="0"/>
    <cellStyle name="Normal 3 3" xfId="2" xr:uid="{05F56EC2-2EF0-45D2-8DB5-0F4431D9E97D}"/>
    <cellStyle name="Normal 5" xfId="3" xr:uid="{C7EDC396-4168-4C7B-BBFF-A7A6EDFB27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FPC%20Accounting\General\PreliminaryIncome\2004\February04Executiv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SCS%20Finance-Investor%20Relations\Finance%20Associates-core\Gulf\Planning%20Cases%2006\Report%20Writer%20Development\12_05FULL_BB%20with%20RW%20Functionalit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uthernco.com\shared%20data\Workgroups\GPC%20Corporate%20Accounting\Property%20Accounting\Land\105\2018\FUSE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mary"/>
      <sheetName val="ExecSummary"/>
      <sheetName val="ActualBudget"/>
      <sheetName val="Income"/>
      <sheetName val="IncomeExpCombined"/>
      <sheetName val="QuarterSummary"/>
      <sheetName val="QuarterByQuarter"/>
      <sheetName val="YTDByQuarter"/>
      <sheetName val="QuarterDetail"/>
      <sheetName val="O &amp; M Expense"/>
      <sheetName val="ThisYrVsLastYrO&amp;M"/>
      <sheetName val="ROEGraph"/>
      <sheetName val="CapitalExpend"/>
      <sheetName val="Retail Current Month"/>
      <sheetName val="Retail Year-to-Date"/>
      <sheetName val="ThisYrVsLastYr"/>
      <sheetName val="Wholesale BR"/>
      <sheetName val="ClauseBalances"/>
      <sheetName val="OldPg1"/>
      <sheetName val="OldPg2"/>
      <sheetName val="KWH-REVENUE"/>
      <sheetName val="ROE"/>
      <sheetName val="O&amp;M Budget"/>
      <sheetName val="SheetList"/>
      <sheetName val="Adm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Menu"/>
      <sheetName val="Summary"/>
      <sheetName val="Balance"/>
      <sheetName val="Input"/>
      <sheetName val="Report Writer"/>
      <sheetName val="Labels"/>
      <sheetName val="Income"/>
      <sheetName val="Tax"/>
      <sheetName val="Cashflow"/>
      <sheetName val="SourceUse"/>
      <sheetName val="Taxes Other"/>
      <sheetName val="Gross Property"/>
      <sheetName val="AFUDC"/>
      <sheetName val="Consol Output"/>
      <sheetName val="ConOutput 2001"/>
      <sheetName val="Ratings Metrics"/>
      <sheetName val="Credit Graphs"/>
      <sheetName val="New Consol Output"/>
      <sheetName val="115kV"/>
      <sheetName val="Blue Book"/>
      <sheetName val="PrintInfo"/>
      <sheetName val="Fin Plan"/>
      <sheetName val="OATT"/>
    </sheetNames>
    <sheetDataSet>
      <sheetData sheetId="0">
        <row r="25">
          <cell r="E25">
            <v>2005</v>
          </cell>
        </row>
      </sheetData>
      <sheetData sheetId="1">
        <row r="2">
          <cell r="H2" t="str">
            <v>GULF POWER COMPANY</v>
          </cell>
        </row>
        <row r="6">
          <cell r="P6" t="str">
            <v>JAN</v>
          </cell>
          <cell r="Q6" t="str">
            <v>FEB</v>
          </cell>
          <cell r="R6" t="str">
            <v>MAR</v>
          </cell>
          <cell r="S6" t="str">
            <v>APR</v>
          </cell>
          <cell r="T6" t="str">
            <v>MAY</v>
          </cell>
          <cell r="U6" t="str">
            <v>JUN</v>
          </cell>
          <cell r="V6" t="str">
            <v>JUL</v>
          </cell>
          <cell r="W6" t="str">
            <v>AUG</v>
          </cell>
          <cell r="X6" t="str">
            <v>SEP</v>
          </cell>
          <cell r="Y6" t="str">
            <v>OCT</v>
          </cell>
          <cell r="Z6" t="str">
            <v>NOV</v>
          </cell>
          <cell r="AA6" t="str">
            <v>DEC</v>
          </cell>
        </row>
        <row r="9">
          <cell r="P9">
            <v>0.12259200000000001</v>
          </cell>
          <cell r="Q9">
            <v>0.12645600000000001</v>
          </cell>
          <cell r="R9">
            <v>0.124836</v>
          </cell>
          <cell r="S9">
            <v>0.130055</v>
          </cell>
          <cell r="T9">
            <v>0.128635</v>
          </cell>
          <cell r="U9">
            <v>0.12418700000000001</v>
          </cell>
          <cell r="V9">
            <v>0.123422</v>
          </cell>
          <cell r="W9">
            <v>0.120146</v>
          </cell>
          <cell r="X9">
            <v>0.113992</v>
          </cell>
          <cell r="Y9">
            <v>0.113957</v>
          </cell>
          <cell r="Z9">
            <v>0.112821</v>
          </cell>
          <cell r="AA9">
            <v>0.122487</v>
          </cell>
        </row>
        <row r="11">
          <cell r="P11">
            <v>75469.9429887468</v>
          </cell>
          <cell r="Q11">
            <v>76277.654204128092</v>
          </cell>
          <cell r="R11">
            <v>75759.507999316993</v>
          </cell>
          <cell r="S11">
            <v>76978.391624534939</v>
          </cell>
          <cell r="T11">
            <v>77175.366533218476</v>
          </cell>
          <cell r="U11">
            <v>76054.115969501305</v>
          </cell>
          <cell r="V11">
            <v>75083.023635207181</v>
          </cell>
          <cell r="W11">
            <v>74605.135159592406</v>
          </cell>
          <cell r="X11">
            <v>71745.165266713098</v>
          </cell>
          <cell r="Y11">
            <v>70159.477138125178</v>
          </cell>
          <cell r="Z11">
            <v>69734.727256105238</v>
          </cell>
          <cell r="AA11">
            <v>76087.524848238725</v>
          </cell>
        </row>
      </sheetData>
      <sheetData sheetId="2">
        <row r="2">
          <cell r="H2" t="str">
            <v>GULF POWER COMPANY</v>
          </cell>
        </row>
      </sheetData>
      <sheetData sheetId="3">
        <row r="2">
          <cell r="B2" t="str">
            <v xml:space="preserve">  Full Actual Input Only </v>
          </cell>
        </row>
      </sheetData>
      <sheetData sheetId="4">
        <row r="7">
          <cell r="B7" t="str">
            <v>Base Year:</v>
          </cell>
        </row>
      </sheetData>
      <sheetData sheetId="5">
        <row r="7">
          <cell r="B7" t="str">
            <v>Base Year:</v>
          </cell>
        </row>
      </sheetData>
      <sheetData sheetId="6">
        <row r="2">
          <cell r="H2" t="str">
            <v>GULF POWER COMPANY</v>
          </cell>
        </row>
      </sheetData>
      <sheetData sheetId="7">
        <row r="2">
          <cell r="H2" t="str">
            <v xml:space="preserve">      GULF POWER COMPANY</v>
          </cell>
        </row>
      </sheetData>
      <sheetData sheetId="8">
        <row r="2">
          <cell r="H2" t="str">
            <v xml:space="preserve">     GULF POWER COMPANY</v>
          </cell>
        </row>
      </sheetData>
      <sheetData sheetId="9">
        <row r="2">
          <cell r="C2" t="str">
            <v>Exhibit B (1)</v>
          </cell>
        </row>
      </sheetData>
      <sheetData sheetId="10">
        <row r="1">
          <cell r="A1" t="str">
            <v xml:space="preserve"> </v>
          </cell>
        </row>
      </sheetData>
      <sheetData sheetId="11">
        <row r="1">
          <cell r="A1" t="str">
            <v xml:space="preserve"> </v>
          </cell>
        </row>
      </sheetData>
      <sheetData sheetId="12">
        <row r="2">
          <cell r="H2" t="str">
            <v xml:space="preserve">       GULF POWER COMPANY</v>
          </cell>
        </row>
      </sheetData>
      <sheetData sheetId="13">
        <row r="2">
          <cell r="M2" t="str">
            <v>January 2006 Planning Case</v>
          </cell>
        </row>
      </sheetData>
      <sheetData sheetId="14">
        <row r="8">
          <cell r="B8" t="str">
            <v>RETAIL FUEL REVENUES</v>
          </cell>
        </row>
      </sheetData>
      <sheetData sheetId="15" refreshError="1"/>
      <sheetData sheetId="16" refreshError="1"/>
      <sheetData sheetId="17">
        <row r="7">
          <cell r="B7" t="str">
            <v>GAAP METHODOLOGY</v>
          </cell>
        </row>
      </sheetData>
      <sheetData sheetId="18" refreshError="1"/>
      <sheetData sheetId="19"/>
      <sheetData sheetId="20">
        <row r="1">
          <cell r="B1" t="str">
            <v>2005:2008</v>
          </cell>
        </row>
      </sheetData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-2018"/>
      <sheetName val="SEP-2018"/>
      <sheetName val="AUG-2018"/>
      <sheetName val="JUL-2018"/>
      <sheetName val="JUN-2018"/>
      <sheetName val="MAY-2018"/>
      <sheetName val="APR-2018"/>
      <sheetName val="MAR-2018"/>
      <sheetName val="FEB-2018"/>
      <sheetName val="2017"/>
      <sheetName val="DI 21.0"/>
      <sheetName val="Sheet1"/>
      <sheetName val="FERC"/>
      <sheetName val="NOV-20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DBAB6-4B6A-44CF-B55F-A2CE58A39831}">
  <sheetPr>
    <pageSetUpPr fitToPage="1"/>
  </sheetPr>
  <dimension ref="A2:W118"/>
  <sheetViews>
    <sheetView showGridLines="0" tabSelected="1" zoomScale="80" zoomScaleNormal="80" workbookViewId="0">
      <pane xSplit="6" ySplit="11" topLeftCell="G12" activePane="bottomRight" state="frozen"/>
      <selection pane="topRight" activeCell="G1" sqref="G1"/>
      <selection pane="bottomLeft" activeCell="A10" sqref="A10"/>
      <selection pane="bottomRight"/>
    </sheetView>
  </sheetViews>
  <sheetFormatPr defaultColWidth="8.85546875" defaultRowHeight="15"/>
  <cols>
    <col min="1" max="1" width="5.7109375" style="1" bestFit="1" customWidth="1"/>
    <col min="2" max="2" width="2.85546875" style="1" customWidth="1"/>
    <col min="3" max="3" width="6.5703125" style="1" bestFit="1" customWidth="1"/>
    <col min="4" max="4" width="3.5703125" style="1" customWidth="1"/>
    <col min="5" max="5" width="40.140625" style="1" bestFit="1" customWidth="1"/>
    <col min="6" max="6" width="2.7109375" style="1" customWidth="1"/>
    <col min="7" max="7" width="17.7109375" style="1" bestFit="1" customWidth="1"/>
    <col min="8" max="10" width="17.140625" style="1" bestFit="1" customWidth="1"/>
    <col min="11" max="11" width="17.7109375" style="1" bestFit="1" customWidth="1"/>
    <col min="12" max="12" width="17.140625" style="1" bestFit="1" customWidth="1"/>
    <col min="13" max="13" width="16.7109375" style="1" bestFit="1" customWidth="1"/>
    <col min="14" max="14" width="17.7109375" style="1" bestFit="1" customWidth="1"/>
    <col min="15" max="15" width="17.140625" style="1" bestFit="1" customWidth="1"/>
    <col min="16" max="16" width="16.7109375" style="1" bestFit="1" customWidth="1"/>
    <col min="17" max="17" width="17.7109375" style="1" bestFit="1" customWidth="1"/>
    <col min="18" max="18" width="16.28515625" style="1" bestFit="1" customWidth="1"/>
    <col min="19" max="19" width="16.7109375" style="1" bestFit="1" customWidth="1"/>
    <col min="20" max="20" width="3.5703125" style="1" customWidth="1"/>
    <col min="21" max="21" width="17.140625" style="1" bestFit="1" customWidth="1"/>
    <col min="22" max="16384" width="8.85546875" style="1"/>
  </cols>
  <sheetData>
    <row r="2" spans="1:23" ht="14.45" customHeight="1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</row>
    <row r="3" spans="1:23" ht="13.9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3" ht="13.9" customHeight="1">
      <c r="A4" s="23" t="s">
        <v>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</row>
    <row r="5" spans="1:23" ht="13.9" customHeight="1">
      <c r="A5" s="23" t="s">
        <v>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</row>
    <row r="6" spans="1:23" ht="15.75">
      <c r="A6" s="23" t="s">
        <v>3</v>
      </c>
      <c r="B6" s="23"/>
      <c r="C6" s="23" t="s">
        <v>4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 t="s">
        <v>5</v>
      </c>
    </row>
    <row r="7" spans="1:23" ht="15.7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3" ht="15.75">
      <c r="A8" s="3" t="s">
        <v>6</v>
      </c>
      <c r="B8" s="3"/>
      <c r="C8" s="3" t="s">
        <v>4</v>
      </c>
      <c r="D8" s="3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5"/>
      <c r="U8" s="3" t="s">
        <v>5</v>
      </c>
    </row>
    <row r="9" spans="1:23" ht="15.75">
      <c r="A9" s="6" t="s">
        <v>7</v>
      </c>
      <c r="B9" s="3"/>
      <c r="C9" s="6" t="s">
        <v>8</v>
      </c>
      <c r="D9" s="3"/>
      <c r="E9" s="6" t="s">
        <v>9</v>
      </c>
      <c r="F9" s="3"/>
      <c r="G9" s="7">
        <v>44773</v>
      </c>
      <c r="H9" s="7">
        <f>EOMONTH(G9,1)</f>
        <v>44804</v>
      </c>
      <c r="I9" s="7">
        <f t="shared" ref="I9:S9" si="0">EOMONTH(H9,1)</f>
        <v>44834</v>
      </c>
      <c r="J9" s="7">
        <f t="shared" si="0"/>
        <v>44865</v>
      </c>
      <c r="K9" s="7">
        <f t="shared" si="0"/>
        <v>44895</v>
      </c>
      <c r="L9" s="7">
        <f t="shared" si="0"/>
        <v>44926</v>
      </c>
      <c r="M9" s="7">
        <f t="shared" si="0"/>
        <v>44957</v>
      </c>
      <c r="N9" s="7">
        <f t="shared" si="0"/>
        <v>44985</v>
      </c>
      <c r="O9" s="7">
        <f t="shared" si="0"/>
        <v>45016</v>
      </c>
      <c r="P9" s="7">
        <f t="shared" si="0"/>
        <v>45046</v>
      </c>
      <c r="Q9" s="7">
        <f t="shared" si="0"/>
        <v>45077</v>
      </c>
      <c r="R9" s="7">
        <f t="shared" si="0"/>
        <v>45107</v>
      </c>
      <c r="S9" s="7">
        <f t="shared" si="0"/>
        <v>45138</v>
      </c>
      <c r="T9" s="5"/>
      <c r="U9" s="6" t="s">
        <v>10</v>
      </c>
    </row>
    <row r="10" spans="1:23" ht="15.75">
      <c r="A10" s="3" t="s">
        <v>11</v>
      </c>
      <c r="B10" s="3"/>
      <c r="C10" s="3" t="s">
        <v>12</v>
      </c>
      <c r="D10" s="3"/>
      <c r="E10" s="3" t="s">
        <v>13</v>
      </c>
      <c r="F10" s="3"/>
      <c r="G10" s="3" t="s">
        <v>14</v>
      </c>
      <c r="H10" s="3" t="s">
        <v>15</v>
      </c>
      <c r="I10" s="3" t="s">
        <v>16</v>
      </c>
      <c r="J10" s="3" t="s">
        <v>17</v>
      </c>
      <c r="K10" s="3" t="s">
        <v>18</v>
      </c>
      <c r="L10" s="3" t="s">
        <v>19</v>
      </c>
      <c r="M10" s="8" t="s">
        <v>20</v>
      </c>
      <c r="N10" s="8" t="s">
        <v>21</v>
      </c>
      <c r="O10" s="8" t="s">
        <v>22</v>
      </c>
      <c r="P10" s="8" t="s">
        <v>23</v>
      </c>
      <c r="Q10" s="8" t="s">
        <v>24</v>
      </c>
      <c r="R10" s="8" t="s">
        <v>25</v>
      </c>
      <c r="S10" s="8" t="s">
        <v>26</v>
      </c>
      <c r="T10" s="5"/>
      <c r="U10" s="8" t="s">
        <v>27</v>
      </c>
      <c r="W10" s="9"/>
    </row>
    <row r="11" spans="1:23" ht="15.7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5"/>
      <c r="U11" s="4"/>
      <c r="W11" s="9"/>
    </row>
    <row r="12" spans="1:23" ht="15.75">
      <c r="A12" s="3"/>
      <c r="B12" s="3"/>
      <c r="C12" s="3"/>
      <c r="D12" s="3"/>
      <c r="E12" s="10" t="s">
        <v>28</v>
      </c>
      <c r="F12" s="1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5"/>
      <c r="U12" s="4"/>
      <c r="W12" s="9"/>
    </row>
    <row r="13" spans="1:23" ht="15.75">
      <c r="A13" s="3">
        <v>1</v>
      </c>
      <c r="B13" s="3"/>
      <c r="C13" s="3">
        <v>301</v>
      </c>
      <c r="D13" s="3"/>
      <c r="E13" s="10" t="s">
        <v>29</v>
      </c>
      <c r="F13" s="10"/>
      <c r="G13" s="11">
        <v>45.129980000000003</v>
      </c>
      <c r="H13" s="11">
        <v>45.129980000000003</v>
      </c>
      <c r="I13" s="11">
        <v>45.129980000000003</v>
      </c>
      <c r="J13" s="11">
        <v>45.129980000000003</v>
      </c>
      <c r="K13" s="11">
        <v>45.129980000000003</v>
      </c>
      <c r="L13" s="11">
        <v>45.129980000000003</v>
      </c>
      <c r="M13" s="11">
        <v>45.129980000000003</v>
      </c>
      <c r="N13" s="11">
        <v>45.129980000000003</v>
      </c>
      <c r="O13" s="11">
        <v>45.129980000000003</v>
      </c>
      <c r="P13" s="11">
        <v>45.129980000000003</v>
      </c>
      <c r="Q13" s="11">
        <v>45.129980000000003</v>
      </c>
      <c r="R13" s="11">
        <v>45.129980000000003</v>
      </c>
      <c r="S13" s="11">
        <v>45.129980000000003</v>
      </c>
      <c r="T13" s="11"/>
      <c r="U13" s="11">
        <f>AVERAGE(G13:S13)</f>
        <v>45.129980000000003</v>
      </c>
      <c r="W13" s="9"/>
    </row>
    <row r="14" spans="1:23" ht="15.75">
      <c r="A14" s="3">
        <f>+A13+1</f>
        <v>2</v>
      </c>
      <c r="B14" s="3"/>
      <c r="C14" s="3">
        <v>302</v>
      </c>
      <c r="D14" s="3"/>
      <c r="E14" s="10" t="s">
        <v>30</v>
      </c>
      <c r="F14" s="10"/>
      <c r="G14" s="12">
        <v>40900.343399999998</v>
      </c>
      <c r="H14" s="12">
        <v>40900.343399999998</v>
      </c>
      <c r="I14" s="12">
        <v>40900.343399999998</v>
      </c>
      <c r="J14" s="12">
        <v>40900.343399999998</v>
      </c>
      <c r="K14" s="12">
        <v>40900.343399999998</v>
      </c>
      <c r="L14" s="12">
        <v>40900.343399999998</v>
      </c>
      <c r="M14" s="12">
        <v>40900.343399999998</v>
      </c>
      <c r="N14" s="12">
        <v>40900.343399999998</v>
      </c>
      <c r="O14" s="12">
        <v>40900.343399999998</v>
      </c>
      <c r="P14" s="12">
        <v>40900.343399999998</v>
      </c>
      <c r="Q14" s="12">
        <v>40900.343399999998</v>
      </c>
      <c r="R14" s="12">
        <v>40900.343399999998</v>
      </c>
      <c r="S14" s="12">
        <v>40900.343399999998</v>
      </c>
      <c r="T14" s="13"/>
      <c r="U14" s="12">
        <f>AVERAGE(G14:S14)</f>
        <v>40900.343400000005</v>
      </c>
      <c r="W14" s="9"/>
    </row>
    <row r="15" spans="1:23" ht="15.75">
      <c r="A15" s="3">
        <f t="shared" ref="A15:A16" si="1">+A14+1</f>
        <v>3</v>
      </c>
      <c r="B15" s="3"/>
      <c r="C15" s="3">
        <v>303</v>
      </c>
      <c r="D15" s="3"/>
      <c r="E15" s="10" t="s">
        <v>31</v>
      </c>
      <c r="F15" s="10"/>
      <c r="G15" s="12">
        <v>586773.45418000012</v>
      </c>
      <c r="H15" s="12">
        <v>593841.29118000006</v>
      </c>
      <c r="I15" s="12">
        <v>600900.54518000002</v>
      </c>
      <c r="J15" s="12">
        <v>608205.04918000009</v>
      </c>
      <c r="K15" s="12">
        <v>613876.3361800001</v>
      </c>
      <c r="L15" s="12">
        <v>654531.7453763528</v>
      </c>
      <c r="M15" s="12">
        <v>660225.52037635283</v>
      </c>
      <c r="N15" s="12">
        <v>665919.29537635273</v>
      </c>
      <c r="O15" s="12">
        <v>671613.07037635276</v>
      </c>
      <c r="P15" s="12">
        <v>677337.08237635274</v>
      </c>
      <c r="Q15" s="12">
        <v>683061.09437635273</v>
      </c>
      <c r="R15" s="12">
        <v>712558.27423836233</v>
      </c>
      <c r="S15" s="12">
        <v>724229.60156592459</v>
      </c>
      <c r="T15" s="13"/>
      <c r="U15" s="12">
        <f>AVERAGE(G15:S15)</f>
        <v>650236.33538172336</v>
      </c>
    </row>
    <row r="16" spans="1:23" ht="15.75">
      <c r="A16" s="3">
        <f t="shared" si="1"/>
        <v>4</v>
      </c>
      <c r="B16" s="3"/>
      <c r="C16" s="3"/>
      <c r="D16" s="3"/>
      <c r="E16" s="10" t="s">
        <v>32</v>
      </c>
      <c r="F16" s="10"/>
      <c r="G16" s="14">
        <f>SUM(G13:G15)</f>
        <v>627718.9275600001</v>
      </c>
      <c r="H16" s="14">
        <f t="shared" ref="H16:S16" si="2">SUM(H13:H15)</f>
        <v>634786.76456000004</v>
      </c>
      <c r="I16" s="14">
        <f t="shared" si="2"/>
        <v>641846.01856</v>
      </c>
      <c r="J16" s="14">
        <f t="shared" si="2"/>
        <v>649150.52256000007</v>
      </c>
      <c r="K16" s="14">
        <f t="shared" si="2"/>
        <v>654821.80956000008</v>
      </c>
      <c r="L16" s="14">
        <f t="shared" si="2"/>
        <v>695477.21875635278</v>
      </c>
      <c r="M16" s="14">
        <f t="shared" si="2"/>
        <v>701170.99375635281</v>
      </c>
      <c r="N16" s="14">
        <f t="shared" si="2"/>
        <v>706864.76875635271</v>
      </c>
      <c r="O16" s="14">
        <f t="shared" si="2"/>
        <v>712558.54375635274</v>
      </c>
      <c r="P16" s="14">
        <f t="shared" si="2"/>
        <v>718282.55575635273</v>
      </c>
      <c r="Q16" s="14">
        <f t="shared" si="2"/>
        <v>724006.56775635271</v>
      </c>
      <c r="R16" s="14">
        <f t="shared" si="2"/>
        <v>753503.74761836231</v>
      </c>
      <c r="S16" s="14">
        <f t="shared" si="2"/>
        <v>765175.07494592457</v>
      </c>
      <c r="T16" s="15"/>
      <c r="U16" s="14">
        <f>AVERAGE(G16:S16)</f>
        <v>691181.80876172334</v>
      </c>
    </row>
    <row r="17" spans="1:21" ht="15.75">
      <c r="A17" s="3"/>
      <c r="B17" s="3"/>
      <c r="C17" s="3"/>
      <c r="D17" s="3"/>
      <c r="E17" s="10"/>
      <c r="F17" s="10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3"/>
      <c r="U17" s="16"/>
    </row>
    <row r="18" spans="1:21" ht="15.75">
      <c r="A18" s="3"/>
      <c r="B18" s="3"/>
      <c r="C18" s="3"/>
      <c r="D18" s="3"/>
      <c r="E18" s="10" t="s">
        <v>33</v>
      </c>
      <c r="F18" s="10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3"/>
      <c r="U18" s="16"/>
    </row>
    <row r="19" spans="1:21" ht="15.75">
      <c r="A19" s="3">
        <f>+A16+1</f>
        <v>5</v>
      </c>
      <c r="B19" s="3"/>
      <c r="C19" s="3">
        <v>310</v>
      </c>
      <c r="D19" s="3"/>
      <c r="E19" s="10" t="s">
        <v>34</v>
      </c>
      <c r="F19" s="10"/>
      <c r="G19" s="11">
        <v>48147.175510000001</v>
      </c>
      <c r="H19" s="11">
        <v>48147.175510000001</v>
      </c>
      <c r="I19" s="11">
        <v>48147.175510000001</v>
      </c>
      <c r="J19" s="11">
        <v>48147.175510000001</v>
      </c>
      <c r="K19" s="11">
        <v>48147.175510000001</v>
      </c>
      <c r="L19" s="11">
        <v>48147.175510000001</v>
      </c>
      <c r="M19" s="11">
        <v>48147.175510000001</v>
      </c>
      <c r="N19" s="11">
        <v>48147.175510000001</v>
      </c>
      <c r="O19" s="11">
        <v>48147.175510000001</v>
      </c>
      <c r="P19" s="11">
        <v>48147.175510000001</v>
      </c>
      <c r="Q19" s="11">
        <v>48147.175510000001</v>
      </c>
      <c r="R19" s="11">
        <v>48147.175510000001</v>
      </c>
      <c r="S19" s="11">
        <v>48147.175510000001</v>
      </c>
      <c r="T19" s="11"/>
      <c r="U19" s="11">
        <f>AVERAGE(G19:S19)</f>
        <v>48147.175509999986</v>
      </c>
    </row>
    <row r="20" spans="1:21" ht="15.75">
      <c r="A20" s="3">
        <f>+A19+1</f>
        <v>6</v>
      </c>
      <c r="B20" s="3"/>
      <c r="C20" s="3">
        <v>311</v>
      </c>
      <c r="D20" s="3"/>
      <c r="E20" s="10" t="s">
        <v>35</v>
      </c>
      <c r="F20" s="10"/>
      <c r="G20" s="12">
        <v>944235.82812067505</v>
      </c>
      <c r="H20" s="12">
        <v>944492.49583587435</v>
      </c>
      <c r="I20" s="12">
        <v>820381.45919844531</v>
      </c>
      <c r="J20" s="12">
        <v>821975.13058748923</v>
      </c>
      <c r="K20" s="12">
        <v>822487.52410742012</v>
      </c>
      <c r="L20" s="12">
        <v>822789.51950903435</v>
      </c>
      <c r="M20" s="12">
        <v>823247.34590896848</v>
      </c>
      <c r="N20" s="12">
        <v>824056.63782554073</v>
      </c>
      <c r="O20" s="12">
        <v>825341.22183004173</v>
      </c>
      <c r="P20" s="12">
        <v>826680.85816158738</v>
      </c>
      <c r="Q20" s="12">
        <v>827602.33238087408</v>
      </c>
      <c r="R20" s="12">
        <v>827025.01294765819</v>
      </c>
      <c r="S20" s="12">
        <v>827256.50885144714</v>
      </c>
      <c r="T20" s="13"/>
      <c r="U20" s="12">
        <f>AVERAGE(G20:S20)</f>
        <v>842890.14425115834</v>
      </c>
    </row>
    <row r="21" spans="1:21" ht="15.75">
      <c r="A21" s="3">
        <f t="shared" ref="A21:A26" si="3">+A20+1</f>
        <v>7</v>
      </c>
      <c r="B21" s="3"/>
      <c r="C21" s="3">
        <v>312</v>
      </c>
      <c r="D21" s="3"/>
      <c r="E21" s="10" t="s">
        <v>36</v>
      </c>
      <c r="F21" s="10"/>
      <c r="G21" s="12">
        <v>6095672.3944086367</v>
      </c>
      <c r="H21" s="12">
        <v>6097329.3557942165</v>
      </c>
      <c r="I21" s="12">
        <v>5296109.79036217</v>
      </c>
      <c r="J21" s="12">
        <v>5306398.0026949821</v>
      </c>
      <c r="K21" s="12">
        <v>5309705.8448054995</v>
      </c>
      <c r="L21" s="12">
        <v>5311655.4266557479</v>
      </c>
      <c r="M21" s="12">
        <v>5314611.0015920047</v>
      </c>
      <c r="N21" s="12">
        <v>5319835.5209842492</v>
      </c>
      <c r="O21" s="12">
        <v>5328128.3679842623</v>
      </c>
      <c r="P21" s="12">
        <v>5336776.6144938245</v>
      </c>
      <c r="Q21" s="12">
        <v>5342725.3455135375</v>
      </c>
      <c r="R21" s="12">
        <v>5338998.3633052753</v>
      </c>
      <c r="S21" s="12">
        <v>5340492.8238501092</v>
      </c>
      <c r="T21" s="13"/>
      <c r="U21" s="12">
        <f t="shared" ref="U21:U24" si="4">AVERAGE(G21:S21)</f>
        <v>5441418.3732649628</v>
      </c>
    </row>
    <row r="22" spans="1:21" ht="15.75">
      <c r="A22" s="3">
        <f t="shared" si="3"/>
        <v>8</v>
      </c>
      <c r="B22" s="3"/>
      <c r="C22" s="3">
        <v>314</v>
      </c>
      <c r="D22" s="3"/>
      <c r="E22" s="10" t="s">
        <v>37</v>
      </c>
      <c r="F22" s="10"/>
      <c r="G22" s="12">
        <v>612217.60826280515</v>
      </c>
      <c r="H22" s="12">
        <v>612384.02484014502</v>
      </c>
      <c r="I22" s="12">
        <v>531913.70191201172</v>
      </c>
      <c r="J22" s="12">
        <v>532946.99641016603</v>
      </c>
      <c r="K22" s="12">
        <v>533279.21885493991</v>
      </c>
      <c r="L22" s="12">
        <v>533475.02470870712</v>
      </c>
      <c r="M22" s="12">
        <v>533771.86727199459</v>
      </c>
      <c r="N22" s="12">
        <v>534296.59080693661</v>
      </c>
      <c r="O22" s="12">
        <v>535129.48119663238</v>
      </c>
      <c r="P22" s="12">
        <v>535998.06606326799</v>
      </c>
      <c r="Q22" s="12">
        <v>536595.52564466349</v>
      </c>
      <c r="R22" s="12">
        <v>536221.20695003134</v>
      </c>
      <c r="S22" s="12">
        <v>536371.30278871849</v>
      </c>
      <c r="T22" s="13"/>
      <c r="U22" s="12">
        <f t="shared" si="4"/>
        <v>546507.7396700785</v>
      </c>
    </row>
    <row r="23" spans="1:21" ht="15.75">
      <c r="A23" s="3">
        <f t="shared" si="3"/>
        <v>9</v>
      </c>
      <c r="B23" s="3"/>
      <c r="C23" s="3">
        <v>315</v>
      </c>
      <c r="D23" s="3"/>
      <c r="E23" s="10" t="s">
        <v>38</v>
      </c>
      <c r="F23" s="10"/>
      <c r="G23" s="12">
        <v>205209.10730031456</v>
      </c>
      <c r="H23" s="12">
        <v>205264.88844220754</v>
      </c>
      <c r="I23" s="12">
        <v>178292.0557281872</v>
      </c>
      <c r="J23" s="12">
        <v>178638.40552061846</v>
      </c>
      <c r="K23" s="12">
        <v>178749.76310066364</v>
      </c>
      <c r="L23" s="12">
        <v>178815.39522870671</v>
      </c>
      <c r="M23" s="12">
        <v>178914.89383279587</v>
      </c>
      <c r="N23" s="12">
        <v>179090.77581778233</v>
      </c>
      <c r="O23" s="12">
        <v>179369.95219402781</v>
      </c>
      <c r="P23" s="12">
        <v>179661.09299542132</v>
      </c>
      <c r="Q23" s="12">
        <v>179861.35536241543</v>
      </c>
      <c r="R23" s="12">
        <v>179735.88754813737</v>
      </c>
      <c r="S23" s="12">
        <v>179786.19814464878</v>
      </c>
      <c r="T23" s="13"/>
      <c r="U23" s="12">
        <f t="shared" si="4"/>
        <v>183183.82855507129</v>
      </c>
    </row>
    <row r="24" spans="1:21" ht="15.75">
      <c r="A24" s="3">
        <f t="shared" si="3"/>
        <v>10</v>
      </c>
      <c r="B24" s="3"/>
      <c r="C24" s="3">
        <v>316</v>
      </c>
      <c r="D24" s="3"/>
      <c r="E24" s="10" t="s">
        <v>39</v>
      </c>
      <c r="F24" s="10"/>
      <c r="G24" s="12">
        <v>67770.477695899404</v>
      </c>
      <c r="H24" s="12">
        <v>67788.89946422269</v>
      </c>
      <c r="I24" s="12">
        <v>58881.09911418461</v>
      </c>
      <c r="J24" s="12">
        <v>58995.481420076088</v>
      </c>
      <c r="K24" s="12">
        <v>59032.257353142624</v>
      </c>
      <c r="L24" s="12">
        <v>59053.932417803226</v>
      </c>
      <c r="M24" s="12">
        <v>59086.791914235466</v>
      </c>
      <c r="N24" s="12">
        <v>59144.877085490509</v>
      </c>
      <c r="O24" s="12">
        <v>59237.075315035356</v>
      </c>
      <c r="P24" s="12">
        <v>59333.224805897524</v>
      </c>
      <c r="Q24" s="12">
        <v>59399.361618509065</v>
      </c>
      <c r="R24" s="12">
        <v>59357.925768897177</v>
      </c>
      <c r="S24" s="12">
        <v>59374.540885075985</v>
      </c>
      <c r="T24" s="13"/>
      <c r="U24" s="12">
        <f t="shared" si="4"/>
        <v>60496.611142959213</v>
      </c>
    </row>
    <row r="25" spans="1:21" ht="15.75">
      <c r="A25" s="3">
        <f t="shared" si="3"/>
        <v>11</v>
      </c>
      <c r="B25" s="3"/>
      <c r="C25" s="3">
        <v>317</v>
      </c>
      <c r="D25" s="3"/>
      <c r="E25" s="10" t="s">
        <v>40</v>
      </c>
      <c r="F25" s="10"/>
      <c r="G25" s="12">
        <v>1545813.1489300001</v>
      </c>
      <c r="H25" s="12">
        <v>1545813.1489300001</v>
      </c>
      <c r="I25" s="12">
        <v>1545813.1489300001</v>
      </c>
      <c r="J25" s="12">
        <v>1545813.1489300001</v>
      </c>
      <c r="K25" s="12">
        <v>1545813.1489300001</v>
      </c>
      <c r="L25" s="12">
        <v>1545813.1489300001</v>
      </c>
      <c r="M25" s="12">
        <v>1545813.1489300001</v>
      </c>
      <c r="N25" s="12">
        <v>1545813.1489300001</v>
      </c>
      <c r="O25" s="12">
        <v>1545813.1489300001</v>
      </c>
      <c r="P25" s="12">
        <v>1545813.1489300001</v>
      </c>
      <c r="Q25" s="12">
        <v>1545813.1489300001</v>
      </c>
      <c r="R25" s="12">
        <v>1545813.1489300001</v>
      </c>
      <c r="S25" s="12">
        <v>1545813.1489300001</v>
      </c>
      <c r="T25" s="17"/>
      <c r="U25" s="12">
        <f>AVERAGE(G25:S25)</f>
        <v>1545813.1489299999</v>
      </c>
    </row>
    <row r="26" spans="1:21" ht="15.75">
      <c r="A26" s="3">
        <f t="shared" si="3"/>
        <v>12</v>
      </c>
      <c r="B26" s="3"/>
      <c r="C26" s="3"/>
      <c r="D26" s="3"/>
      <c r="E26" s="10" t="s">
        <v>41</v>
      </c>
      <c r="F26" s="10"/>
      <c r="G26" s="14">
        <f>SUM(G19:G25)</f>
        <v>9519065.7402283307</v>
      </c>
      <c r="H26" s="14">
        <f t="shared" ref="H26:S26" si="5">SUM(H19:H25)</f>
        <v>9521219.9888166673</v>
      </c>
      <c r="I26" s="14">
        <f t="shared" si="5"/>
        <v>8479538.4307549987</v>
      </c>
      <c r="J26" s="14">
        <f t="shared" si="5"/>
        <v>8492914.3410733324</v>
      </c>
      <c r="K26" s="14">
        <f t="shared" si="5"/>
        <v>8497214.9326616656</v>
      </c>
      <c r="L26" s="14">
        <f t="shared" si="5"/>
        <v>8499749.6229599994</v>
      </c>
      <c r="M26" s="14">
        <f t="shared" si="5"/>
        <v>8503592.2249599993</v>
      </c>
      <c r="N26" s="14">
        <f t="shared" si="5"/>
        <v>8510384.7269599997</v>
      </c>
      <c r="O26" s="14">
        <f t="shared" si="5"/>
        <v>8521166.4229599983</v>
      </c>
      <c r="P26" s="14">
        <f t="shared" si="5"/>
        <v>8532410.1809599996</v>
      </c>
      <c r="Q26" s="14">
        <f t="shared" si="5"/>
        <v>8540144.2449600007</v>
      </c>
      <c r="R26" s="14">
        <f t="shared" si="5"/>
        <v>8535298.7209599987</v>
      </c>
      <c r="S26" s="14">
        <f t="shared" si="5"/>
        <v>8537241.6989600006</v>
      </c>
      <c r="T26" s="15"/>
      <c r="U26" s="14">
        <f>AVERAGE(G26:S26)</f>
        <v>8668457.0213242304</v>
      </c>
    </row>
    <row r="27" spans="1:21" ht="15.75">
      <c r="A27" s="3"/>
      <c r="B27" s="3"/>
      <c r="C27" s="3"/>
      <c r="D27" s="3"/>
      <c r="E27" s="10"/>
      <c r="F27" s="10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3"/>
      <c r="U27" s="16"/>
    </row>
    <row r="28" spans="1:21" ht="15.75">
      <c r="A28" s="3"/>
      <c r="B28" s="3"/>
      <c r="C28" s="3"/>
      <c r="D28" s="3"/>
      <c r="E28" s="10" t="s">
        <v>42</v>
      </c>
      <c r="F28" s="10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3"/>
      <c r="U28" s="12"/>
    </row>
    <row r="29" spans="1:21" ht="15.75">
      <c r="A29" s="3">
        <f>+A26+1</f>
        <v>13</v>
      </c>
      <c r="B29" s="3"/>
      <c r="C29" s="3">
        <v>320</v>
      </c>
      <c r="D29" s="3"/>
      <c r="E29" s="10" t="s">
        <v>34</v>
      </c>
      <c r="F29" s="10"/>
      <c r="G29" s="11">
        <v>1095.2518599999999</v>
      </c>
      <c r="H29" s="11">
        <v>1095.2518599999999</v>
      </c>
      <c r="I29" s="11">
        <v>1095.2518599999999</v>
      </c>
      <c r="J29" s="11">
        <v>1095.2518599999999</v>
      </c>
      <c r="K29" s="11">
        <v>1095.2518599999999</v>
      </c>
      <c r="L29" s="11">
        <v>1095.2518599999999</v>
      </c>
      <c r="M29" s="11">
        <v>1095.2518599999999</v>
      </c>
      <c r="N29" s="11">
        <v>1095.2518599999999</v>
      </c>
      <c r="O29" s="11">
        <v>1095.2518599999999</v>
      </c>
      <c r="P29" s="11">
        <v>1095.2518599999999</v>
      </c>
      <c r="Q29" s="11">
        <v>1095.2518599999999</v>
      </c>
      <c r="R29" s="11">
        <v>1095.2518599999999</v>
      </c>
      <c r="S29" s="11">
        <v>1095.2518599999999</v>
      </c>
      <c r="T29" s="11"/>
      <c r="U29" s="11">
        <f>AVERAGE(G29:S29)</f>
        <v>1095.2518600000001</v>
      </c>
    </row>
    <row r="30" spans="1:21" ht="15.75">
      <c r="A30" s="3">
        <f>+A29+1</f>
        <v>14</v>
      </c>
      <c r="B30" s="3"/>
      <c r="C30" s="3">
        <v>321</v>
      </c>
      <c r="D30" s="3"/>
      <c r="E30" s="10" t="s">
        <v>35</v>
      </c>
      <c r="F30" s="10"/>
      <c r="G30" s="12">
        <v>1404522.37201336</v>
      </c>
      <c r="H30" s="12">
        <v>1405293.9148264988</v>
      </c>
      <c r="I30" s="12">
        <v>1405849.2097346941</v>
      </c>
      <c r="J30" s="12">
        <v>1406251.004361301</v>
      </c>
      <c r="K30" s="12">
        <v>1406600.930519948</v>
      </c>
      <c r="L30" s="12">
        <v>1413257.1248082626</v>
      </c>
      <c r="M30" s="12">
        <v>1413169.5289493778</v>
      </c>
      <c r="N30" s="12">
        <v>1414186.4534302671</v>
      </c>
      <c r="O30" s="12">
        <v>2667430.3910936732</v>
      </c>
      <c r="P30" s="12">
        <v>2671260.8367930059</v>
      </c>
      <c r="Q30" s="12">
        <v>2671181.3440742604</v>
      </c>
      <c r="R30" s="12">
        <v>2672077.8667409117</v>
      </c>
      <c r="S30" s="12">
        <v>2672809.4906908143</v>
      </c>
      <c r="T30" s="13"/>
      <c r="U30" s="12">
        <f>AVERAGE(G30:S30)</f>
        <v>1894145.4206181827</v>
      </c>
    </row>
    <row r="31" spans="1:21" ht="15.75">
      <c r="A31" s="3">
        <f t="shared" ref="A31:A36" si="6">+A30+1</f>
        <v>15</v>
      </c>
      <c r="B31" s="3"/>
      <c r="C31" s="3">
        <v>322</v>
      </c>
      <c r="D31" s="3"/>
      <c r="E31" s="10" t="s">
        <v>43</v>
      </c>
      <c r="F31" s="10"/>
      <c r="G31" s="12">
        <v>2157405.5380571247</v>
      </c>
      <c r="H31" s="12">
        <v>2158590.6603243677</v>
      </c>
      <c r="I31" s="12">
        <v>2159443.6166987666</v>
      </c>
      <c r="J31" s="12">
        <v>2160060.7901734482</v>
      </c>
      <c r="K31" s="12">
        <v>2160598.2914960468</v>
      </c>
      <c r="L31" s="12">
        <v>2170822.4863583967</v>
      </c>
      <c r="M31" s="12">
        <v>2170687.9354286036</v>
      </c>
      <c r="N31" s="12">
        <v>2172249.9742758111</v>
      </c>
      <c r="O31" s="12">
        <v>4097285.4635829418</v>
      </c>
      <c r="P31" s="12">
        <v>4103169.1895595677</v>
      </c>
      <c r="Q31" s="12">
        <v>4103047.0853944258</v>
      </c>
      <c r="R31" s="12">
        <v>4104424.1819822551</v>
      </c>
      <c r="S31" s="12">
        <v>4105547.9871937246</v>
      </c>
      <c r="T31" s="13"/>
      <c r="U31" s="12">
        <f t="shared" ref="U31:U34" si="7">AVERAGE(G31:S31)</f>
        <v>2909487.1692711911</v>
      </c>
    </row>
    <row r="32" spans="1:21" ht="15.75">
      <c r="A32" s="3">
        <f t="shared" si="6"/>
        <v>16</v>
      </c>
      <c r="B32" s="3"/>
      <c r="C32" s="3">
        <v>323</v>
      </c>
      <c r="D32" s="3"/>
      <c r="E32" s="10" t="s">
        <v>37</v>
      </c>
      <c r="F32" s="10"/>
      <c r="G32" s="12">
        <v>623643.10854271613</v>
      </c>
      <c r="H32" s="12">
        <v>623985.69287454826</v>
      </c>
      <c r="I32" s="12">
        <v>624232.25772079453</v>
      </c>
      <c r="J32" s="12">
        <v>624410.66459769872</v>
      </c>
      <c r="K32" s="12">
        <v>624566.04057581595</v>
      </c>
      <c r="L32" s="12">
        <v>627521.55753997655</v>
      </c>
      <c r="M32" s="12">
        <v>627482.66278484929</v>
      </c>
      <c r="N32" s="12">
        <v>627934.20272259042</v>
      </c>
      <c r="O32" s="12">
        <v>1184405.8977418323</v>
      </c>
      <c r="P32" s="12">
        <v>1186106.7115634102</v>
      </c>
      <c r="Q32" s="12">
        <v>1186071.4148054426</v>
      </c>
      <c r="R32" s="12">
        <v>1186469.4933222756</v>
      </c>
      <c r="S32" s="12">
        <v>1186794.3526790882</v>
      </c>
      <c r="T32" s="13"/>
      <c r="U32" s="12">
        <f t="shared" si="7"/>
        <v>841048.00442084915</v>
      </c>
    </row>
    <row r="33" spans="1:21" ht="15.75">
      <c r="A33" s="3">
        <f t="shared" si="6"/>
        <v>17</v>
      </c>
      <c r="B33" s="3"/>
      <c r="C33" s="3">
        <v>324</v>
      </c>
      <c r="D33" s="3"/>
      <c r="E33" s="10" t="s">
        <v>38</v>
      </c>
      <c r="F33" s="10"/>
      <c r="G33" s="12">
        <v>534817.09027305711</v>
      </c>
      <c r="H33" s="12">
        <v>535110.88002718717</v>
      </c>
      <c r="I33" s="12">
        <v>535322.32643271412</v>
      </c>
      <c r="J33" s="12">
        <v>535475.32266643108</v>
      </c>
      <c r="K33" s="12">
        <v>535608.56831185985</v>
      </c>
      <c r="L33" s="12">
        <v>538143.1284815676</v>
      </c>
      <c r="M33" s="12">
        <v>538109.77353948762</v>
      </c>
      <c r="N33" s="12">
        <v>538497.00025992561</v>
      </c>
      <c r="O33" s="12">
        <v>1015709.9585574073</v>
      </c>
      <c r="P33" s="12">
        <v>1017168.5240200773</v>
      </c>
      <c r="Q33" s="12">
        <v>1017138.2546093618</v>
      </c>
      <c r="R33" s="12">
        <v>1017479.6344645331</v>
      </c>
      <c r="S33" s="12">
        <v>1017758.2238269082</v>
      </c>
      <c r="T33" s="13"/>
      <c r="U33" s="12">
        <f t="shared" si="7"/>
        <v>721256.82195927075</v>
      </c>
    </row>
    <row r="34" spans="1:21" ht="15.75">
      <c r="A34" s="3">
        <f t="shared" si="6"/>
        <v>18</v>
      </c>
      <c r="B34" s="3"/>
      <c r="C34" s="3">
        <v>325</v>
      </c>
      <c r="D34" s="3"/>
      <c r="E34" s="10" t="s">
        <v>39</v>
      </c>
      <c r="F34" s="10"/>
      <c r="G34" s="12">
        <v>212428.24384374247</v>
      </c>
      <c r="H34" s="12">
        <v>212544.93652739856</v>
      </c>
      <c r="I34" s="12">
        <v>212628.92260303095</v>
      </c>
      <c r="J34" s="12">
        <v>212689.69239112167</v>
      </c>
      <c r="K34" s="12">
        <v>212742.61728632991</v>
      </c>
      <c r="L34" s="12">
        <v>213749.33935179797</v>
      </c>
      <c r="M34" s="12">
        <v>213736.09083768268</v>
      </c>
      <c r="N34" s="12">
        <v>213889.89649140634</v>
      </c>
      <c r="O34" s="12">
        <v>403437.89806864405</v>
      </c>
      <c r="P34" s="12">
        <v>404017.23725843686</v>
      </c>
      <c r="Q34" s="12">
        <v>404005.21431100788</v>
      </c>
      <c r="R34" s="12">
        <v>404140.80968452262</v>
      </c>
      <c r="S34" s="12">
        <v>404251.46480396297</v>
      </c>
      <c r="T34" s="13"/>
      <c r="U34" s="12">
        <f t="shared" si="7"/>
        <v>286481.72026608343</v>
      </c>
    </row>
    <row r="35" spans="1:21" ht="15.75">
      <c r="A35" s="3">
        <f t="shared" si="6"/>
        <v>19</v>
      </c>
      <c r="B35" s="3"/>
      <c r="C35" s="3">
        <v>326</v>
      </c>
      <c r="D35" s="3"/>
      <c r="E35" s="10" t="s">
        <v>44</v>
      </c>
      <c r="F35" s="10"/>
      <c r="G35" s="12">
        <v>306216.43541000003</v>
      </c>
      <c r="H35" s="12">
        <v>306216.43541000003</v>
      </c>
      <c r="I35" s="12">
        <v>306216.43541000003</v>
      </c>
      <c r="J35" s="12">
        <v>306216.43541000003</v>
      </c>
      <c r="K35" s="12">
        <v>306216.43541000003</v>
      </c>
      <c r="L35" s="12">
        <v>306216.43541000003</v>
      </c>
      <c r="M35" s="12">
        <v>306216.43541000003</v>
      </c>
      <c r="N35" s="12">
        <v>306216.43541000003</v>
      </c>
      <c r="O35" s="12">
        <v>306216.43541000003</v>
      </c>
      <c r="P35" s="12">
        <v>306216.43541000003</v>
      </c>
      <c r="Q35" s="12">
        <v>306216.43541000003</v>
      </c>
      <c r="R35" s="12">
        <v>306216.43541000003</v>
      </c>
      <c r="S35" s="12">
        <v>306216.43541000003</v>
      </c>
      <c r="T35" s="13"/>
      <c r="U35" s="12">
        <f>AVERAGE(G35:S35)</f>
        <v>306216.43540999998</v>
      </c>
    </row>
    <row r="36" spans="1:21" ht="15.75">
      <c r="A36" s="3">
        <f t="shared" si="6"/>
        <v>20</v>
      </c>
      <c r="B36" s="3"/>
      <c r="C36" s="3"/>
      <c r="D36" s="3"/>
      <c r="E36" s="10" t="s">
        <v>45</v>
      </c>
      <c r="F36" s="10"/>
      <c r="G36" s="14">
        <f>SUM(G29:G35)</f>
        <v>5240128.040000001</v>
      </c>
      <c r="H36" s="14">
        <f t="shared" ref="H36:S36" si="8">SUM(H29:H35)</f>
        <v>5242837.7718500001</v>
      </c>
      <c r="I36" s="14">
        <f t="shared" si="8"/>
        <v>5244788.0204600003</v>
      </c>
      <c r="J36" s="14">
        <f t="shared" si="8"/>
        <v>5246199.161460001</v>
      </c>
      <c r="K36" s="14">
        <f t="shared" si="8"/>
        <v>5247428.1354600005</v>
      </c>
      <c r="L36" s="14">
        <f t="shared" si="8"/>
        <v>5270805.3238100018</v>
      </c>
      <c r="M36" s="14">
        <f t="shared" si="8"/>
        <v>5270497.6788100014</v>
      </c>
      <c r="N36" s="14">
        <f t="shared" si="8"/>
        <v>5274069.2144500008</v>
      </c>
      <c r="O36" s="14">
        <f t="shared" si="8"/>
        <v>9675581.2963144984</v>
      </c>
      <c r="P36" s="14">
        <f t="shared" si="8"/>
        <v>9689034.1864644978</v>
      </c>
      <c r="Q36" s="14">
        <f t="shared" si="8"/>
        <v>9688755.0004644971</v>
      </c>
      <c r="R36" s="14">
        <f t="shared" si="8"/>
        <v>9691903.6734644994</v>
      </c>
      <c r="S36" s="14">
        <f t="shared" si="8"/>
        <v>9694473.2064644992</v>
      </c>
      <c r="T36" s="15"/>
      <c r="U36" s="14">
        <f>AVERAGE(G36:S36)</f>
        <v>6959730.8238055771</v>
      </c>
    </row>
    <row r="37" spans="1:21" ht="15.75">
      <c r="A37" s="3"/>
      <c r="B37" s="3"/>
      <c r="C37" s="3"/>
      <c r="D37" s="3"/>
      <c r="E37" s="10"/>
      <c r="F37" s="10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3"/>
      <c r="U37" s="12"/>
    </row>
    <row r="38" spans="1:21" ht="15.75">
      <c r="A38" s="3"/>
      <c r="B38" s="3"/>
      <c r="C38" s="3"/>
      <c r="D38" s="3"/>
      <c r="E38" s="10" t="s">
        <v>46</v>
      </c>
      <c r="F38" s="10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3"/>
      <c r="U38" s="12"/>
    </row>
    <row r="39" spans="1:21" ht="15.75">
      <c r="A39" s="3">
        <f>+A36+1</f>
        <v>21</v>
      </c>
      <c r="B39" s="3"/>
      <c r="C39" s="3">
        <v>330</v>
      </c>
      <c r="D39" s="3"/>
      <c r="E39" s="10" t="s">
        <v>34</v>
      </c>
      <c r="F39" s="10"/>
      <c r="G39" s="11">
        <v>36327.260139999991</v>
      </c>
      <c r="H39" s="11">
        <v>36327.260139999991</v>
      </c>
      <c r="I39" s="11">
        <v>36327.260139999991</v>
      </c>
      <c r="J39" s="11">
        <v>36327.260139999991</v>
      </c>
      <c r="K39" s="11">
        <v>36327.260139999991</v>
      </c>
      <c r="L39" s="11">
        <v>36327.260139999999</v>
      </c>
      <c r="M39" s="11">
        <v>36327.260139999999</v>
      </c>
      <c r="N39" s="11">
        <v>36327.260139999999</v>
      </c>
      <c r="O39" s="11">
        <v>36327.260139999999</v>
      </c>
      <c r="P39" s="11">
        <v>36327.260139999999</v>
      </c>
      <c r="Q39" s="11">
        <v>36327.260139999999</v>
      </c>
      <c r="R39" s="11">
        <v>36327.260139999999</v>
      </c>
      <c r="S39" s="11">
        <v>36327.260139999999</v>
      </c>
      <c r="T39" s="11"/>
      <c r="U39" s="11">
        <f>AVERAGE(G39:S39)</f>
        <v>36327.260140000013</v>
      </c>
    </row>
    <row r="40" spans="1:21" ht="15.75">
      <c r="A40" s="3">
        <f>+A39+1</f>
        <v>22</v>
      </c>
      <c r="B40" s="3"/>
      <c r="C40" s="3">
        <v>331</v>
      </c>
      <c r="D40" s="3"/>
      <c r="E40" s="10" t="s">
        <v>35</v>
      </c>
      <c r="F40" s="10"/>
      <c r="G40" s="12">
        <v>131652.58453094051</v>
      </c>
      <c r="H40" s="12">
        <v>131734.89647709328</v>
      </c>
      <c r="I40" s="12">
        <v>131801.59329963333</v>
      </c>
      <c r="J40" s="12">
        <v>131896.6004682355</v>
      </c>
      <c r="K40" s="12">
        <v>131967.01064334204</v>
      </c>
      <c r="L40" s="12">
        <v>140746.68901441587</v>
      </c>
      <c r="M40" s="12">
        <v>141191.45722945259</v>
      </c>
      <c r="N40" s="12">
        <v>141636.2254444893</v>
      </c>
      <c r="O40" s="12">
        <v>142080.99365952605</v>
      </c>
      <c r="P40" s="12">
        <v>142525.7618745628</v>
      </c>
      <c r="Q40" s="12">
        <v>142970.53008959955</v>
      </c>
      <c r="R40" s="12">
        <v>143415.29798725576</v>
      </c>
      <c r="S40" s="12">
        <v>143830.28527339993</v>
      </c>
      <c r="T40" s="13"/>
      <c r="U40" s="12">
        <f>AVERAGE(G40:S40)</f>
        <v>138265.37892245743</v>
      </c>
    </row>
    <row r="41" spans="1:21" ht="15.75">
      <c r="A41" s="3">
        <f t="shared" ref="A41:A47" si="9">+A40+1</f>
        <v>23</v>
      </c>
      <c r="B41" s="3"/>
      <c r="C41" s="3">
        <v>332</v>
      </c>
      <c r="D41" s="3"/>
      <c r="E41" s="10" t="s">
        <v>47</v>
      </c>
      <c r="F41" s="10"/>
      <c r="G41" s="12">
        <v>342488.17861971061</v>
      </c>
      <c r="H41" s="12">
        <v>342702.30938377389</v>
      </c>
      <c r="I41" s="12">
        <v>342875.81811778661</v>
      </c>
      <c r="J41" s="12">
        <v>343122.9749225413</v>
      </c>
      <c r="K41" s="12">
        <v>343306.14377345634</v>
      </c>
      <c r="L41" s="12">
        <v>366146.07559013308</v>
      </c>
      <c r="M41" s="12">
        <v>367303.11976377078</v>
      </c>
      <c r="N41" s="12">
        <v>368460.16393740836</v>
      </c>
      <c r="O41" s="12">
        <v>369617.20811104611</v>
      </c>
      <c r="P41" s="12">
        <v>370774.25228468387</v>
      </c>
      <c r="Q41" s="12">
        <v>371931.29645832162</v>
      </c>
      <c r="R41" s="12">
        <v>373088.33980630839</v>
      </c>
      <c r="S41" s="12">
        <v>374167.91025521554</v>
      </c>
      <c r="T41" s="13"/>
      <c r="U41" s="12">
        <f t="shared" ref="U41:U45" si="10">AVERAGE(G41:S41)</f>
        <v>359691.06084801198</v>
      </c>
    </row>
    <row r="42" spans="1:21" ht="15.75">
      <c r="A42" s="3">
        <f t="shared" si="9"/>
        <v>24</v>
      </c>
      <c r="B42" s="3"/>
      <c r="C42" s="3">
        <v>333</v>
      </c>
      <c r="D42" s="3"/>
      <c r="E42" s="10" t="s">
        <v>48</v>
      </c>
      <c r="F42" s="10"/>
      <c r="G42" s="12">
        <v>272346.24730603013</v>
      </c>
      <c r="H42" s="12">
        <v>272516.52386932774</v>
      </c>
      <c r="I42" s="12">
        <v>272654.49783611868</v>
      </c>
      <c r="J42" s="12">
        <v>272851.0366729988</v>
      </c>
      <c r="K42" s="12">
        <v>272996.69235481275</v>
      </c>
      <c r="L42" s="12">
        <v>291158.98263901088</v>
      </c>
      <c r="M42" s="12">
        <v>292079.06297558633</v>
      </c>
      <c r="N42" s="12">
        <v>292999.14331216173</v>
      </c>
      <c r="O42" s="12">
        <v>293919.22364873724</v>
      </c>
      <c r="P42" s="12">
        <v>294839.3039853127</v>
      </c>
      <c r="Q42" s="12">
        <v>295759.38432188821</v>
      </c>
      <c r="R42" s="12">
        <v>296679.46400190686</v>
      </c>
      <c r="S42" s="12">
        <v>297537.93731227715</v>
      </c>
      <c r="T42" s="13"/>
      <c r="U42" s="12">
        <f t="shared" si="10"/>
        <v>286025.9615566284</v>
      </c>
    </row>
    <row r="43" spans="1:21" ht="15.75">
      <c r="A43" s="3">
        <f t="shared" si="9"/>
        <v>25</v>
      </c>
      <c r="B43" s="3"/>
      <c r="C43" s="3">
        <v>334</v>
      </c>
      <c r="D43" s="3"/>
      <c r="E43" s="10" t="s">
        <v>38</v>
      </c>
      <c r="F43" s="10"/>
      <c r="G43" s="12">
        <v>48525.136215816936</v>
      </c>
      <c r="H43" s="12">
        <v>48555.475144699223</v>
      </c>
      <c r="I43" s="12">
        <v>48580.058576999087</v>
      </c>
      <c r="J43" s="12">
        <v>48615.076771395528</v>
      </c>
      <c r="K43" s="12">
        <v>48641.028888858295</v>
      </c>
      <c r="L43" s="12">
        <v>51877.084530343214</v>
      </c>
      <c r="M43" s="12">
        <v>52041.019315945923</v>
      </c>
      <c r="N43" s="12">
        <v>52204.954101548632</v>
      </c>
      <c r="O43" s="12">
        <v>52368.888887151355</v>
      </c>
      <c r="P43" s="12">
        <v>52532.823672754079</v>
      </c>
      <c r="Q43" s="12">
        <v>52696.758458356795</v>
      </c>
      <c r="R43" s="12">
        <v>52860.693126977894</v>
      </c>
      <c r="S43" s="12">
        <v>53013.651116065026</v>
      </c>
      <c r="T43" s="13"/>
      <c r="U43" s="12">
        <f t="shared" si="10"/>
        <v>50962.511446685538</v>
      </c>
    </row>
    <row r="44" spans="1:21" ht="15.75">
      <c r="A44" s="3">
        <f t="shared" si="9"/>
        <v>26</v>
      </c>
      <c r="B44" s="3"/>
      <c r="C44" s="3">
        <v>335</v>
      </c>
      <c r="D44" s="3"/>
      <c r="E44" s="10" t="s">
        <v>39</v>
      </c>
      <c r="F44" s="10"/>
      <c r="G44" s="12">
        <v>28753.230405883951</v>
      </c>
      <c r="H44" s="12">
        <v>28771.207526206508</v>
      </c>
      <c r="I44" s="12">
        <v>28785.774267244422</v>
      </c>
      <c r="J44" s="12">
        <v>28806.524053652043</v>
      </c>
      <c r="K44" s="12">
        <v>28821.901799519848</v>
      </c>
      <c r="L44" s="12">
        <v>30739.403958649229</v>
      </c>
      <c r="M44" s="12">
        <v>30836.542370399588</v>
      </c>
      <c r="N44" s="12">
        <v>30933.680782149931</v>
      </c>
      <c r="O44" s="12">
        <v>31030.819193900294</v>
      </c>
      <c r="P44" s="12">
        <v>31127.957605650652</v>
      </c>
      <c r="Q44" s="12">
        <v>31225.096017401011</v>
      </c>
      <c r="R44" s="12">
        <v>31322.234359834718</v>
      </c>
      <c r="S44" s="12">
        <v>31412.86854750774</v>
      </c>
      <c r="T44" s="17"/>
      <c r="U44" s="12">
        <f t="shared" si="10"/>
        <v>30197.480068307683</v>
      </c>
    </row>
    <row r="45" spans="1:21" ht="15.75">
      <c r="A45" s="3">
        <f t="shared" si="9"/>
        <v>27</v>
      </c>
      <c r="B45" s="3"/>
      <c r="C45" s="3">
        <v>336</v>
      </c>
      <c r="D45" s="3"/>
      <c r="E45" s="10" t="s">
        <v>49</v>
      </c>
      <c r="F45" s="10"/>
      <c r="G45" s="12">
        <v>5854.3325778455801</v>
      </c>
      <c r="H45" s="12">
        <v>5857.9928288738829</v>
      </c>
      <c r="I45" s="12">
        <v>5860.958705939086</v>
      </c>
      <c r="J45" s="12">
        <v>5865.1834886447059</v>
      </c>
      <c r="K45" s="12">
        <v>5868.3144912255257</v>
      </c>
      <c r="L45" s="12">
        <v>6258.729592409537</v>
      </c>
      <c r="M45" s="12">
        <v>6278.5075638041499</v>
      </c>
      <c r="N45" s="12">
        <v>6298.285535198761</v>
      </c>
      <c r="O45" s="12">
        <v>6318.0635065933748</v>
      </c>
      <c r="P45" s="12">
        <v>6337.8414779879877</v>
      </c>
      <c r="Q45" s="12">
        <v>6357.6194493826015</v>
      </c>
      <c r="R45" s="12">
        <v>6377.3974066639239</v>
      </c>
      <c r="S45" s="12">
        <v>6395.8510784799482</v>
      </c>
      <c r="T45" s="13"/>
      <c r="U45" s="12">
        <f t="shared" si="10"/>
        <v>6148.390592542235</v>
      </c>
    </row>
    <row r="46" spans="1:21" ht="15.75">
      <c r="A46" s="3">
        <f t="shared" si="9"/>
        <v>28</v>
      </c>
      <c r="B46" s="3"/>
      <c r="C46" s="3">
        <v>337</v>
      </c>
      <c r="D46" s="3"/>
      <c r="E46" s="18" t="s">
        <v>50</v>
      </c>
      <c r="F46" s="10"/>
      <c r="G46" s="12">
        <v>7642.86463</v>
      </c>
      <c r="H46" s="12">
        <v>7642.86463</v>
      </c>
      <c r="I46" s="12">
        <v>7642.86463</v>
      </c>
      <c r="J46" s="12">
        <v>7642.86463</v>
      </c>
      <c r="K46" s="12">
        <v>7642.86463</v>
      </c>
      <c r="L46" s="12">
        <v>7642.86463</v>
      </c>
      <c r="M46" s="12">
        <v>7642.86463</v>
      </c>
      <c r="N46" s="12">
        <v>7642.86463</v>
      </c>
      <c r="O46" s="12">
        <v>7642.86463</v>
      </c>
      <c r="P46" s="12">
        <v>7642.86463</v>
      </c>
      <c r="Q46" s="12">
        <v>7642.86463</v>
      </c>
      <c r="R46" s="12">
        <v>7642.86463</v>
      </c>
      <c r="S46" s="12">
        <v>7642.86463</v>
      </c>
      <c r="T46" s="13"/>
      <c r="U46" s="12">
        <f>AVERAGE(G46:S46)</f>
        <v>7642.8646299999973</v>
      </c>
    </row>
    <row r="47" spans="1:21" ht="15.75">
      <c r="A47" s="3">
        <f t="shared" si="9"/>
        <v>29</v>
      </c>
      <c r="B47" s="3"/>
      <c r="C47" s="3"/>
      <c r="D47" s="3"/>
      <c r="E47" s="10" t="s">
        <v>51</v>
      </c>
      <c r="F47" s="10"/>
      <c r="G47" s="14">
        <f>SUM(G39:G46)</f>
        <v>873589.83442622772</v>
      </c>
      <c r="H47" s="14">
        <f t="shared" ref="H47:S47" si="11">SUM(H39:H46)</f>
        <v>874108.52999997453</v>
      </c>
      <c r="I47" s="14">
        <f t="shared" si="11"/>
        <v>874528.8255737212</v>
      </c>
      <c r="J47" s="14">
        <f t="shared" si="11"/>
        <v>875127.52114746778</v>
      </c>
      <c r="K47" s="14">
        <f t="shared" si="11"/>
        <v>875571.21672121482</v>
      </c>
      <c r="L47" s="14">
        <f t="shared" si="11"/>
        <v>930897.09009496181</v>
      </c>
      <c r="M47" s="14">
        <f t="shared" si="11"/>
        <v>933699.83398895944</v>
      </c>
      <c r="N47" s="14">
        <f t="shared" si="11"/>
        <v>936502.5778829566</v>
      </c>
      <c r="O47" s="14">
        <f t="shared" si="11"/>
        <v>939305.32177695434</v>
      </c>
      <c r="P47" s="14">
        <f t="shared" si="11"/>
        <v>942108.06567095208</v>
      </c>
      <c r="Q47" s="14">
        <f t="shared" si="11"/>
        <v>944910.80956494983</v>
      </c>
      <c r="R47" s="14">
        <f t="shared" si="11"/>
        <v>947713.55145894748</v>
      </c>
      <c r="S47" s="14">
        <f t="shared" si="11"/>
        <v>950328.6283529452</v>
      </c>
      <c r="T47" s="15"/>
      <c r="U47" s="14">
        <f>AVERAGE(G47:S47)</f>
        <v>915260.90820463328</v>
      </c>
    </row>
    <row r="48" spans="1:21" ht="15.75">
      <c r="A48" s="3"/>
      <c r="B48" s="3"/>
      <c r="C48" s="3"/>
      <c r="D48" s="3"/>
      <c r="E48" s="10"/>
      <c r="F48" s="10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3"/>
      <c r="U48" s="12"/>
    </row>
    <row r="49" spans="1:21" ht="15.75">
      <c r="A49" s="3"/>
      <c r="B49" s="3"/>
      <c r="C49" s="3"/>
      <c r="D49" s="3"/>
      <c r="E49" s="10" t="s">
        <v>52</v>
      </c>
      <c r="F49" s="10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3"/>
      <c r="U49" s="12"/>
    </row>
    <row r="50" spans="1:21" ht="15.75">
      <c r="A50" s="3">
        <f>+A47+1</f>
        <v>30</v>
      </c>
      <c r="B50" s="3"/>
      <c r="C50" s="3">
        <v>340</v>
      </c>
      <c r="D50" s="3"/>
      <c r="E50" s="10" t="s">
        <v>34</v>
      </c>
      <c r="F50" s="10"/>
      <c r="G50" s="11">
        <v>37003.664549999994</v>
      </c>
      <c r="H50" s="11">
        <v>37003.664549999994</v>
      </c>
      <c r="I50" s="11">
        <v>37003.664549999994</v>
      </c>
      <c r="J50" s="11">
        <v>37003.664549999994</v>
      </c>
      <c r="K50" s="11">
        <v>37003.664549999994</v>
      </c>
      <c r="L50" s="11">
        <v>37003.664549999994</v>
      </c>
      <c r="M50" s="11">
        <v>37003.664549999994</v>
      </c>
      <c r="N50" s="11">
        <v>37003.664549999994</v>
      </c>
      <c r="O50" s="11">
        <v>37003.664549999994</v>
      </c>
      <c r="P50" s="11">
        <v>37003.664549999994</v>
      </c>
      <c r="Q50" s="11">
        <v>37003.664549999994</v>
      </c>
      <c r="R50" s="11">
        <v>37003.664549999994</v>
      </c>
      <c r="S50" s="11">
        <v>37003.664549999994</v>
      </c>
      <c r="T50" s="11"/>
      <c r="U50" s="11">
        <f>AVERAGE(G50:S50)</f>
        <v>37003.664549999994</v>
      </c>
    </row>
    <row r="51" spans="1:21" ht="15.75">
      <c r="A51" s="3">
        <f>+A50+1</f>
        <v>31</v>
      </c>
      <c r="B51" s="3"/>
      <c r="C51" s="3">
        <v>341</v>
      </c>
      <c r="D51" s="3"/>
      <c r="E51" s="10" t="s">
        <v>35</v>
      </c>
      <c r="F51" s="10"/>
      <c r="G51" s="12">
        <v>179203.6998697643</v>
      </c>
      <c r="H51" s="12">
        <v>298203.61051700026</v>
      </c>
      <c r="I51" s="12">
        <v>298068.09269880352</v>
      </c>
      <c r="J51" s="12">
        <v>298655.92649501725</v>
      </c>
      <c r="K51" s="12">
        <v>299165.12743760046</v>
      </c>
      <c r="L51" s="12">
        <v>300422.42397128098</v>
      </c>
      <c r="M51" s="12">
        <v>301217.18558613647</v>
      </c>
      <c r="N51" s="12">
        <v>301450.91672091931</v>
      </c>
      <c r="O51" s="12">
        <v>303460.59963665355</v>
      </c>
      <c r="P51" s="12">
        <v>303708.8299282376</v>
      </c>
      <c r="Q51" s="12">
        <v>398839.84939878486</v>
      </c>
      <c r="R51" s="12">
        <v>399036.5630022632</v>
      </c>
      <c r="S51" s="12">
        <v>399081.54489511973</v>
      </c>
      <c r="T51" s="13"/>
      <c r="U51" s="12">
        <f>AVERAGE(G51:S51)</f>
        <v>313885.72078135243</v>
      </c>
    </row>
    <row r="52" spans="1:21" ht="15.75">
      <c r="A52" s="3">
        <f t="shared" ref="A52:A59" si="12">+A51+1</f>
        <v>32</v>
      </c>
      <c r="B52" s="3"/>
      <c r="C52" s="3">
        <v>342</v>
      </c>
      <c r="D52" s="3"/>
      <c r="E52" s="10" t="s">
        <v>53</v>
      </c>
      <c r="F52" s="10"/>
      <c r="G52" s="12">
        <v>95623.450200379986</v>
      </c>
      <c r="H52" s="12">
        <v>95729.998077304175</v>
      </c>
      <c r="I52" s="12">
        <v>95657.685500337204</v>
      </c>
      <c r="J52" s="12">
        <v>95971.35478160315</v>
      </c>
      <c r="K52" s="12">
        <v>96243.065415984456</v>
      </c>
      <c r="L52" s="12">
        <v>96913.961343707371</v>
      </c>
      <c r="M52" s="12">
        <v>97338.047720018454</v>
      </c>
      <c r="N52" s="12">
        <v>97462.767117795564</v>
      </c>
      <c r="O52" s="12">
        <v>98535.137913437226</v>
      </c>
      <c r="P52" s="12">
        <v>98667.59409008293</v>
      </c>
      <c r="Q52" s="12">
        <v>98804.87843568383</v>
      </c>
      <c r="R52" s="12">
        <v>98909.845205229387</v>
      </c>
      <c r="S52" s="12">
        <v>98933.847632604564</v>
      </c>
      <c r="T52" s="13"/>
      <c r="U52" s="12">
        <f t="shared" ref="U52:U57" si="13">AVERAGE(G52:S52)</f>
        <v>97291.664110320649</v>
      </c>
    </row>
    <row r="53" spans="1:21" ht="15.75">
      <c r="A53" s="3">
        <f t="shared" si="12"/>
        <v>33</v>
      </c>
      <c r="B53" s="3"/>
      <c r="C53" s="3">
        <v>343</v>
      </c>
      <c r="D53" s="3"/>
      <c r="E53" s="10" t="s">
        <v>54</v>
      </c>
      <c r="F53" s="10"/>
      <c r="G53" s="12">
        <v>1896796.4494526316</v>
      </c>
      <c r="H53" s="12">
        <v>1898909.9439377503</v>
      </c>
      <c r="I53" s="12">
        <v>1897475.5443322738</v>
      </c>
      <c r="J53" s="12">
        <v>1903697.5199853261</v>
      </c>
      <c r="K53" s="12">
        <v>1909087.199666335</v>
      </c>
      <c r="L53" s="12">
        <v>1922395.1592828352</v>
      </c>
      <c r="M53" s="12">
        <v>1930807.3796237919</v>
      </c>
      <c r="N53" s="12">
        <v>1933281.3262382024</v>
      </c>
      <c r="O53" s="12">
        <v>1954552.98202355</v>
      </c>
      <c r="P53" s="12">
        <v>1957180.3961677076</v>
      </c>
      <c r="Q53" s="12">
        <v>1959903.5823605875</v>
      </c>
      <c r="R53" s="12">
        <v>1961985.7138395009</v>
      </c>
      <c r="S53" s="12">
        <v>1962461.8284215215</v>
      </c>
      <c r="T53" s="13"/>
      <c r="U53" s="12">
        <f t="shared" si="13"/>
        <v>1929887.309640924</v>
      </c>
    </row>
    <row r="54" spans="1:21" ht="15.75">
      <c r="A54" s="3">
        <f t="shared" si="12"/>
        <v>34</v>
      </c>
      <c r="B54" s="3"/>
      <c r="C54" s="3">
        <v>344</v>
      </c>
      <c r="D54" s="3"/>
      <c r="E54" s="10" t="s">
        <v>55</v>
      </c>
      <c r="F54" s="10"/>
      <c r="G54" s="12">
        <v>1192190.3642643639</v>
      </c>
      <c r="H54" s="12">
        <v>1193518.7554899019</v>
      </c>
      <c r="I54" s="12">
        <v>1192617.1946562936</v>
      </c>
      <c r="J54" s="12">
        <v>1196527.8828181135</v>
      </c>
      <c r="K54" s="12">
        <v>1199915.4493564337</v>
      </c>
      <c r="L54" s="12">
        <v>1208279.8794076336</v>
      </c>
      <c r="M54" s="12">
        <v>1213567.1984741848</v>
      </c>
      <c r="N54" s="12">
        <v>1215122.1440859057</v>
      </c>
      <c r="O54" s="12">
        <v>1228491.9830407174</v>
      </c>
      <c r="P54" s="12">
        <v>1230143.387347437</v>
      </c>
      <c r="Q54" s="12">
        <v>1231854.9871030068</v>
      </c>
      <c r="R54" s="12">
        <v>1233163.6657896463</v>
      </c>
      <c r="S54" s="12">
        <v>1233462.9173077173</v>
      </c>
      <c r="T54" s="13"/>
      <c r="U54" s="12">
        <f t="shared" si="13"/>
        <v>1212988.9083954892</v>
      </c>
    </row>
    <row r="55" spans="1:21" ht="15.75">
      <c r="A55" s="3">
        <f t="shared" si="12"/>
        <v>35</v>
      </c>
      <c r="B55" s="3"/>
      <c r="C55" s="3">
        <v>345</v>
      </c>
      <c r="D55" s="3"/>
      <c r="E55" s="10" t="s">
        <v>38</v>
      </c>
      <c r="F55" s="10"/>
      <c r="G55" s="12">
        <v>170003.63427438808</v>
      </c>
      <c r="H55" s="12">
        <v>170193.05984168747</v>
      </c>
      <c r="I55" s="12">
        <v>170064.4993174398</v>
      </c>
      <c r="J55" s="12">
        <v>170622.15455434771</v>
      </c>
      <c r="K55" s="12">
        <v>171105.21383759912</v>
      </c>
      <c r="L55" s="12">
        <v>172297.96253777444</v>
      </c>
      <c r="M55" s="12">
        <v>173051.92221051228</v>
      </c>
      <c r="N55" s="12">
        <v>173273.65391797721</v>
      </c>
      <c r="O55" s="12">
        <v>175180.16254286762</v>
      </c>
      <c r="P55" s="12">
        <v>175415.64904084144</v>
      </c>
      <c r="Q55" s="12">
        <v>175659.71927290509</v>
      </c>
      <c r="R55" s="12">
        <v>175846.33387699426</v>
      </c>
      <c r="S55" s="12">
        <v>175889.00646281539</v>
      </c>
      <c r="T55" s="17"/>
      <c r="U55" s="12">
        <f t="shared" si="13"/>
        <v>172969.45936062693</v>
      </c>
    </row>
    <row r="56" spans="1:21" ht="15.75">
      <c r="A56" s="3">
        <f t="shared" si="12"/>
        <v>36</v>
      </c>
      <c r="B56" s="3"/>
      <c r="C56" s="3">
        <v>346</v>
      </c>
      <c r="D56" s="3"/>
      <c r="E56" s="10" t="s">
        <v>39</v>
      </c>
      <c r="F56" s="10"/>
      <c r="G56" s="12">
        <v>41456.140482799994</v>
      </c>
      <c r="H56" s="12">
        <v>41502.332747821361</v>
      </c>
      <c r="I56" s="12">
        <v>41470.982693591628</v>
      </c>
      <c r="J56" s="12">
        <v>41606.969397292982</v>
      </c>
      <c r="K56" s="12">
        <v>41724.765546730989</v>
      </c>
      <c r="L56" s="12">
        <v>42015.622609206126</v>
      </c>
      <c r="M56" s="12">
        <v>42199.479020539882</v>
      </c>
      <c r="N56" s="12">
        <v>42253.549281175139</v>
      </c>
      <c r="O56" s="12">
        <v>42718.459868072132</v>
      </c>
      <c r="P56" s="12">
        <v>42775.88429539965</v>
      </c>
      <c r="Q56" s="12">
        <v>42835.40190436894</v>
      </c>
      <c r="R56" s="12">
        <v>42880.908703539921</v>
      </c>
      <c r="S56" s="12">
        <v>42891.314602920349</v>
      </c>
      <c r="T56" s="19"/>
      <c r="U56" s="12">
        <f t="shared" si="13"/>
        <v>42179.370088727628</v>
      </c>
    </row>
    <row r="57" spans="1:21" ht="15.75">
      <c r="A57" s="3">
        <f t="shared" si="12"/>
        <v>37</v>
      </c>
      <c r="B57" s="3"/>
      <c r="C57" s="3">
        <v>347</v>
      </c>
      <c r="D57" s="3"/>
      <c r="E57" s="10" t="s">
        <v>56</v>
      </c>
      <c r="F57" s="10"/>
      <c r="G57" s="12">
        <v>43089.933159999993</v>
      </c>
      <c r="H57" s="12">
        <v>43089.933159999993</v>
      </c>
      <c r="I57" s="12">
        <v>43089.933159999993</v>
      </c>
      <c r="J57" s="12">
        <v>43089.933159999993</v>
      </c>
      <c r="K57" s="12">
        <v>43089.933159999993</v>
      </c>
      <c r="L57" s="12">
        <v>43089.933159999993</v>
      </c>
      <c r="M57" s="12">
        <v>43089.933159999993</v>
      </c>
      <c r="N57" s="12">
        <v>43089.933159999993</v>
      </c>
      <c r="O57" s="12">
        <v>43089.933159999993</v>
      </c>
      <c r="P57" s="12">
        <v>43089.933159999993</v>
      </c>
      <c r="Q57" s="12">
        <v>43089.933159999993</v>
      </c>
      <c r="R57" s="12">
        <v>43089.933159999993</v>
      </c>
      <c r="S57" s="12">
        <v>43089.933159999993</v>
      </c>
      <c r="T57" s="19"/>
      <c r="U57" s="12">
        <f t="shared" si="13"/>
        <v>43089.93316</v>
      </c>
    </row>
    <row r="58" spans="1:21" ht="15.75">
      <c r="A58" s="3">
        <f t="shared" si="12"/>
        <v>38</v>
      </c>
      <c r="B58" s="3"/>
      <c r="C58" s="3">
        <v>348</v>
      </c>
      <c r="D58" s="3"/>
      <c r="E58" s="10" t="s">
        <v>57</v>
      </c>
      <c r="F58" s="10"/>
      <c r="G58" s="12">
        <v>1864.8450856706963</v>
      </c>
      <c r="H58" s="12">
        <v>1866.9229785333189</v>
      </c>
      <c r="I58" s="12">
        <v>1865.512741258817</v>
      </c>
      <c r="J58" s="12">
        <v>1871.6299082975395</v>
      </c>
      <c r="K58" s="12">
        <v>1876.9287993142163</v>
      </c>
      <c r="L58" s="12">
        <v>1890.0125875606018</v>
      </c>
      <c r="M58" s="12">
        <v>1898.2831048145429</v>
      </c>
      <c r="N58" s="12">
        <v>1900.7153780231026</v>
      </c>
      <c r="O58" s="12">
        <v>1921.6287147002311</v>
      </c>
      <c r="P58" s="12">
        <v>1924.2118702919488</v>
      </c>
      <c r="Q58" s="12">
        <v>1926.8891846609336</v>
      </c>
      <c r="R58" s="12">
        <v>1928.9362428243396</v>
      </c>
      <c r="S58" s="12">
        <v>1929.4043372995022</v>
      </c>
      <c r="T58" s="19"/>
      <c r="U58" s="12">
        <f>AVERAGE(G58:S58)</f>
        <v>1897.3785333269075</v>
      </c>
    </row>
    <row r="59" spans="1:21" ht="15.75">
      <c r="A59" s="3">
        <f t="shared" si="12"/>
        <v>39</v>
      </c>
      <c r="B59" s="3"/>
      <c r="C59" s="3"/>
      <c r="D59" s="3"/>
      <c r="E59" s="10" t="s">
        <v>58</v>
      </c>
      <c r="F59" s="10"/>
      <c r="G59" s="14">
        <f>SUM(G50:G58)</f>
        <v>3657232.1813399987</v>
      </c>
      <c r="H59" s="14">
        <f t="shared" ref="H59:S59" si="14">SUM(H50:H58)</f>
        <v>3780018.2212999989</v>
      </c>
      <c r="I59" s="14">
        <f t="shared" si="14"/>
        <v>3777313.1096499981</v>
      </c>
      <c r="J59" s="14">
        <f t="shared" si="14"/>
        <v>3789047.0356499981</v>
      </c>
      <c r="K59" s="14">
        <f t="shared" si="14"/>
        <v>3799211.3477699985</v>
      </c>
      <c r="L59" s="14">
        <f t="shared" si="14"/>
        <v>3824308.6194499983</v>
      </c>
      <c r="M59" s="14">
        <f t="shared" si="14"/>
        <v>3840173.0934499977</v>
      </c>
      <c r="N59" s="14">
        <f t="shared" si="14"/>
        <v>3844838.6704499987</v>
      </c>
      <c r="O59" s="14">
        <f t="shared" si="14"/>
        <v>3884954.5514499978</v>
      </c>
      <c r="P59" s="14">
        <f t="shared" si="14"/>
        <v>3889909.5504499981</v>
      </c>
      <c r="Q59" s="14">
        <f t="shared" si="14"/>
        <v>3989918.9053699975</v>
      </c>
      <c r="R59" s="14">
        <f t="shared" si="14"/>
        <v>3993845.5643699989</v>
      </c>
      <c r="S59" s="14">
        <f t="shared" si="14"/>
        <v>3994743.4613699978</v>
      </c>
      <c r="T59" s="15"/>
      <c r="U59" s="14">
        <f>AVERAGE(G59:S59)</f>
        <v>3851193.4086207678</v>
      </c>
    </row>
    <row r="60" spans="1:21" ht="15.75">
      <c r="A60" s="3"/>
      <c r="B60" s="3"/>
      <c r="C60" s="3"/>
      <c r="D60" s="3"/>
      <c r="E60" s="10"/>
      <c r="F60" s="10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3"/>
      <c r="U60" s="12"/>
    </row>
    <row r="61" spans="1:21" ht="15.75">
      <c r="A61" s="3"/>
      <c r="B61" s="3"/>
      <c r="C61" s="3"/>
      <c r="D61" s="3"/>
      <c r="E61" s="10" t="s">
        <v>59</v>
      </c>
      <c r="F61" s="10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3"/>
      <c r="U61" s="12"/>
    </row>
    <row r="62" spans="1:21" ht="15.75">
      <c r="A62" s="3">
        <f>+A59+1</f>
        <v>40</v>
      </c>
      <c r="B62" s="3"/>
      <c r="C62" s="3">
        <v>350</v>
      </c>
      <c r="D62" s="3"/>
      <c r="E62" s="10" t="s">
        <v>34</v>
      </c>
      <c r="F62" s="10"/>
      <c r="G62" s="11">
        <v>442866.80640000006</v>
      </c>
      <c r="H62" s="11">
        <v>443001.72289000003</v>
      </c>
      <c r="I62" s="11">
        <v>443286.11794000008</v>
      </c>
      <c r="J62" s="11">
        <v>443351.86443000007</v>
      </c>
      <c r="K62" s="11">
        <v>443429.01779000007</v>
      </c>
      <c r="L62" s="11">
        <v>446772.7755300001</v>
      </c>
      <c r="M62" s="11">
        <v>454925.39533000009</v>
      </c>
      <c r="N62" s="11">
        <v>455387.95499000011</v>
      </c>
      <c r="O62" s="11">
        <v>455426.19465000008</v>
      </c>
      <c r="P62" s="11">
        <v>455466.43297000008</v>
      </c>
      <c r="Q62" s="11">
        <v>456299.01929000008</v>
      </c>
      <c r="R62" s="11">
        <v>456740.11761000007</v>
      </c>
      <c r="S62" s="11">
        <v>456789.15106000006</v>
      </c>
      <c r="T62" s="11"/>
      <c r="U62" s="11">
        <f>AVERAGE(G62:S62)</f>
        <v>450287.89006769244</v>
      </c>
    </row>
    <row r="63" spans="1:21" ht="15.75">
      <c r="A63" s="3">
        <f>+A62+1</f>
        <v>41</v>
      </c>
      <c r="B63" s="3"/>
      <c r="C63" s="3">
        <v>352</v>
      </c>
      <c r="D63" s="3"/>
      <c r="E63" s="10" t="s">
        <v>35</v>
      </c>
      <c r="F63" s="10"/>
      <c r="G63" s="12">
        <v>240316.6216805623</v>
      </c>
      <c r="H63" s="12">
        <v>241067.01743271432</v>
      </c>
      <c r="I63" s="12">
        <v>242498.44805277855</v>
      </c>
      <c r="J63" s="12">
        <v>243225.01417542156</v>
      </c>
      <c r="K63" s="12">
        <v>244341.05474676783</v>
      </c>
      <c r="L63" s="12">
        <v>251766.92945895102</v>
      </c>
      <c r="M63" s="12">
        <v>255006.2924733315</v>
      </c>
      <c r="N63" s="12">
        <v>256056.32996587979</v>
      </c>
      <c r="O63" s="12">
        <v>258967.32987554712</v>
      </c>
      <c r="P63" s="12">
        <v>260271.87849837675</v>
      </c>
      <c r="Q63" s="12">
        <v>261271.97590435471</v>
      </c>
      <c r="R63" s="12">
        <v>262574.5677428788</v>
      </c>
      <c r="S63" s="12">
        <v>265600.82053060184</v>
      </c>
      <c r="T63" s="12"/>
      <c r="U63" s="12">
        <f t="shared" ref="U63:U70" si="15">AVERAGE(G63:S63)</f>
        <v>252535.71388755122</v>
      </c>
    </row>
    <row r="64" spans="1:21" ht="15.75">
      <c r="A64" s="3">
        <f t="shared" ref="A64:A72" si="16">+A63+1</f>
        <v>42</v>
      </c>
      <c r="B64" s="3"/>
      <c r="C64" s="3">
        <v>353</v>
      </c>
      <c r="D64" s="3"/>
      <c r="E64" s="10" t="s">
        <v>60</v>
      </c>
      <c r="F64" s="10"/>
      <c r="G64" s="12">
        <v>2731957.8673668718</v>
      </c>
      <c r="H64" s="12">
        <v>2740488.4865325131</v>
      </c>
      <c r="I64" s="12">
        <v>2756761.2192162829</v>
      </c>
      <c r="J64" s="12">
        <v>2765020.9393348321</v>
      </c>
      <c r="K64" s="12">
        <v>2777708.2674017306</v>
      </c>
      <c r="L64" s="12">
        <v>2862126.8011683882</v>
      </c>
      <c r="M64" s="12">
        <v>2898952.3990421696</v>
      </c>
      <c r="N64" s="12">
        <v>2910889.3935319246</v>
      </c>
      <c r="O64" s="12">
        <v>2943982.1070092758</v>
      </c>
      <c r="P64" s="12">
        <v>2958812.4248149227</v>
      </c>
      <c r="Q64" s="12">
        <v>2970181.6923973639</v>
      </c>
      <c r="R64" s="12">
        <v>2984989.7651654398</v>
      </c>
      <c r="S64" s="12">
        <v>3019392.6918304563</v>
      </c>
      <c r="T64" s="13"/>
      <c r="U64" s="12">
        <f t="shared" si="15"/>
        <v>2870866.4657547823</v>
      </c>
    </row>
    <row r="65" spans="1:21" ht="15.75">
      <c r="A65" s="3">
        <f t="shared" si="16"/>
        <v>43</v>
      </c>
      <c r="B65" s="3"/>
      <c r="C65" s="3">
        <v>354</v>
      </c>
      <c r="D65" s="3"/>
      <c r="E65" s="10" t="s">
        <v>61</v>
      </c>
      <c r="F65" s="10"/>
      <c r="G65" s="12">
        <v>1136478.2355148371</v>
      </c>
      <c r="H65" s="12">
        <v>1140026.9223862644</v>
      </c>
      <c r="I65" s="12">
        <v>1146796.282466213</v>
      </c>
      <c r="J65" s="12">
        <v>1150232.2769441304</v>
      </c>
      <c r="K65" s="12">
        <v>1155510.1300132058</v>
      </c>
      <c r="L65" s="12">
        <v>1190627.7383211076</v>
      </c>
      <c r="M65" s="12">
        <v>1205946.9681647622</v>
      </c>
      <c r="N65" s="12">
        <v>1210912.6869253311</v>
      </c>
      <c r="O65" s="12">
        <v>1224679.0590463576</v>
      </c>
      <c r="P65" s="12">
        <v>1230848.3831099567</v>
      </c>
      <c r="Q65" s="12">
        <v>1235577.930851351</v>
      </c>
      <c r="R65" s="12">
        <v>1241738.0011115333</v>
      </c>
      <c r="S65" s="12">
        <v>1256049.4141314155</v>
      </c>
      <c r="T65" s="13"/>
      <c r="U65" s="12">
        <f t="shared" si="15"/>
        <v>1194263.386845113</v>
      </c>
    </row>
    <row r="66" spans="1:21" ht="15.75">
      <c r="A66" s="3">
        <f t="shared" si="16"/>
        <v>44</v>
      </c>
      <c r="B66" s="3"/>
      <c r="C66" s="3">
        <v>355</v>
      </c>
      <c r="D66" s="3"/>
      <c r="E66" s="10" t="s">
        <v>62</v>
      </c>
      <c r="F66" s="10"/>
      <c r="G66" s="12">
        <v>889126.94875354075</v>
      </c>
      <c r="H66" s="12">
        <v>891903.27392323874</v>
      </c>
      <c r="I66" s="12">
        <v>897199.30184952111</v>
      </c>
      <c r="J66" s="12">
        <v>899887.46180772828</v>
      </c>
      <c r="K66" s="12">
        <v>904016.60502282076</v>
      </c>
      <c r="L66" s="12">
        <v>931490.96480075526</v>
      </c>
      <c r="M66" s="12">
        <v>943476.00741969515</v>
      </c>
      <c r="N66" s="12">
        <v>947360.95147931692</v>
      </c>
      <c r="O66" s="12">
        <v>958131.11148491455</v>
      </c>
      <c r="P66" s="12">
        <v>962957.69954364211</v>
      </c>
      <c r="Q66" s="12">
        <v>966657.87454117311</v>
      </c>
      <c r="R66" s="12">
        <v>971477.22286073153</v>
      </c>
      <c r="S66" s="12">
        <v>982673.7971488043</v>
      </c>
      <c r="T66" s="12"/>
      <c r="U66" s="12">
        <f t="shared" si="15"/>
        <v>934335.32466429868</v>
      </c>
    </row>
    <row r="67" spans="1:21" ht="15.75">
      <c r="A67" s="3">
        <f t="shared" si="16"/>
        <v>45</v>
      </c>
      <c r="B67" s="3"/>
      <c r="C67" s="3">
        <v>356</v>
      </c>
      <c r="D67" s="3"/>
      <c r="E67" s="10" t="s">
        <v>63</v>
      </c>
      <c r="F67" s="10"/>
      <c r="G67" s="12">
        <v>1748096.6475150315</v>
      </c>
      <c r="H67" s="12">
        <v>1753555.1309502313</v>
      </c>
      <c r="I67" s="12">
        <v>1763967.5570678504</v>
      </c>
      <c r="J67" s="12">
        <v>1769252.7004520583</v>
      </c>
      <c r="K67" s="12">
        <v>1777370.9353357628</v>
      </c>
      <c r="L67" s="12">
        <v>1831387.7844344869</v>
      </c>
      <c r="M67" s="12">
        <v>1854951.3631246444</v>
      </c>
      <c r="N67" s="12">
        <v>1862589.4824010073</v>
      </c>
      <c r="O67" s="12">
        <v>1883764.5020372691</v>
      </c>
      <c r="P67" s="12">
        <v>1893253.9707978615</v>
      </c>
      <c r="Q67" s="12">
        <v>1900528.818914287</v>
      </c>
      <c r="R67" s="12">
        <v>1910004.0537527294</v>
      </c>
      <c r="S67" s="12">
        <v>1932017.438910014</v>
      </c>
      <c r="T67" s="12"/>
      <c r="U67" s="12">
        <f t="shared" si="15"/>
        <v>1836980.0296687102</v>
      </c>
    </row>
    <row r="68" spans="1:21" ht="15.75">
      <c r="A68" s="3">
        <f t="shared" si="16"/>
        <v>46</v>
      </c>
      <c r="B68" s="3"/>
      <c r="C68" s="3">
        <v>357</v>
      </c>
      <c r="D68" s="3"/>
      <c r="E68" s="10" t="s">
        <v>64</v>
      </c>
      <c r="F68" s="10"/>
      <c r="G68" s="12">
        <v>12599.596466561476</v>
      </c>
      <c r="H68" s="12">
        <v>12638.939078825329</v>
      </c>
      <c r="I68" s="12">
        <v>12713.987771073769</v>
      </c>
      <c r="J68" s="12">
        <v>12752.081016091772</v>
      </c>
      <c r="K68" s="12">
        <v>12810.594075824964</v>
      </c>
      <c r="L68" s="12">
        <v>13199.926383055543</v>
      </c>
      <c r="M68" s="12">
        <v>13369.763435958819</v>
      </c>
      <c r="N68" s="12">
        <v>13424.816010301573</v>
      </c>
      <c r="O68" s="12">
        <v>13577.437264376782</v>
      </c>
      <c r="P68" s="12">
        <v>13645.83364122212</v>
      </c>
      <c r="Q68" s="12">
        <v>13698.267899220829</v>
      </c>
      <c r="R68" s="12">
        <v>13766.56168352617</v>
      </c>
      <c r="S68" s="12">
        <v>13925.225548158058</v>
      </c>
      <c r="T68" s="13"/>
      <c r="U68" s="12">
        <f t="shared" si="15"/>
        <v>13240.233098015169</v>
      </c>
    </row>
    <row r="69" spans="1:21" ht="15.75">
      <c r="A69" s="3">
        <f t="shared" si="16"/>
        <v>47</v>
      </c>
      <c r="B69" s="3"/>
      <c r="C69" s="3">
        <v>358</v>
      </c>
      <c r="D69" s="3"/>
      <c r="E69" s="10" t="s">
        <v>65</v>
      </c>
      <c r="F69" s="10"/>
      <c r="G69" s="12">
        <v>27558.863024679165</v>
      </c>
      <c r="H69" s="12">
        <v>27644.916388792066</v>
      </c>
      <c r="I69" s="12">
        <v>27809.068997595456</v>
      </c>
      <c r="J69" s="12">
        <v>27892.38964396717</v>
      </c>
      <c r="K69" s="12">
        <v>28020.374171298779</v>
      </c>
      <c r="L69" s="12">
        <v>28871.953486122504</v>
      </c>
      <c r="M69" s="12">
        <v>29243.434913317287</v>
      </c>
      <c r="N69" s="12">
        <v>29363.850385312315</v>
      </c>
      <c r="O69" s="12">
        <v>29697.676015908986</v>
      </c>
      <c r="P69" s="12">
        <v>29847.27813895058</v>
      </c>
      <c r="Q69" s="12">
        <v>29961.966616301597</v>
      </c>
      <c r="R69" s="12">
        <v>30111.344340588461</v>
      </c>
      <c r="S69" s="12">
        <v>30458.386860875602</v>
      </c>
      <c r="T69" s="17"/>
      <c r="U69" s="12">
        <f t="shared" si="15"/>
        <v>28960.115614131537</v>
      </c>
    </row>
    <row r="70" spans="1:21" ht="15.75">
      <c r="A70" s="3">
        <f t="shared" si="16"/>
        <v>48</v>
      </c>
      <c r="B70" s="3"/>
      <c r="C70" s="3">
        <v>359</v>
      </c>
      <c r="D70" s="3"/>
      <c r="E70" s="10" t="s">
        <v>66</v>
      </c>
      <c r="F70" s="10"/>
      <c r="G70" s="12">
        <v>9931.7573468674073</v>
      </c>
      <c r="H70" s="12">
        <v>9962.7695526498301</v>
      </c>
      <c r="I70" s="12">
        <v>10021.927431442962</v>
      </c>
      <c r="J70" s="12">
        <v>10051.954811056083</v>
      </c>
      <c r="K70" s="12">
        <v>10098.078312902759</v>
      </c>
      <c r="L70" s="12">
        <v>10404.973379976713</v>
      </c>
      <c r="M70" s="12">
        <v>10538.849127697604</v>
      </c>
      <c r="N70" s="12">
        <v>10582.244867485279</v>
      </c>
      <c r="O70" s="12">
        <v>10702.550090392409</v>
      </c>
      <c r="P70" s="12">
        <v>10756.464215343602</v>
      </c>
      <c r="Q70" s="12">
        <v>10797.796041207097</v>
      </c>
      <c r="R70" s="12">
        <v>10851.6292965673</v>
      </c>
      <c r="S70" s="12">
        <v>10976.697667401417</v>
      </c>
      <c r="T70" s="19"/>
      <c r="U70" s="12">
        <f t="shared" si="15"/>
        <v>10436.745549306959</v>
      </c>
    </row>
    <row r="71" spans="1:21" ht="15.75">
      <c r="A71" s="3">
        <f t="shared" si="16"/>
        <v>49</v>
      </c>
      <c r="B71" s="3"/>
      <c r="C71" s="3">
        <v>359.1</v>
      </c>
      <c r="D71" s="3"/>
      <c r="E71" s="10" t="s">
        <v>67</v>
      </c>
      <c r="F71" s="10"/>
      <c r="G71" s="12">
        <v>102.32929</v>
      </c>
      <c r="H71" s="12">
        <v>102.32929</v>
      </c>
      <c r="I71" s="12">
        <v>102.32929</v>
      </c>
      <c r="J71" s="12">
        <v>102.32929</v>
      </c>
      <c r="K71" s="12">
        <v>102.32929</v>
      </c>
      <c r="L71" s="12">
        <v>102.32929</v>
      </c>
      <c r="M71" s="12">
        <v>102.32929</v>
      </c>
      <c r="N71" s="12">
        <v>102.32929</v>
      </c>
      <c r="O71" s="12">
        <v>102.32929</v>
      </c>
      <c r="P71" s="12">
        <v>102.32929</v>
      </c>
      <c r="Q71" s="12">
        <v>102.32929</v>
      </c>
      <c r="R71" s="12">
        <v>102.32929</v>
      </c>
      <c r="S71" s="12">
        <v>102.32929</v>
      </c>
      <c r="T71" s="19"/>
      <c r="U71" s="12">
        <f>AVERAGE(G71:S71)</f>
        <v>102.32928999999999</v>
      </c>
    </row>
    <row r="72" spans="1:21" ht="15.75">
      <c r="A72" s="3">
        <f t="shared" si="16"/>
        <v>50</v>
      </c>
      <c r="B72" s="3"/>
      <c r="C72" s="3"/>
      <c r="D72" s="3"/>
      <c r="E72" s="10" t="s">
        <v>68</v>
      </c>
      <c r="F72" s="10"/>
      <c r="G72" s="14">
        <f>SUM(G62:G71)</f>
        <v>7239035.6733589517</v>
      </c>
      <c r="H72" s="14">
        <f t="shared" ref="H72:S72" si="17">SUM(H62:H71)</f>
        <v>7260391.5084252292</v>
      </c>
      <c r="I72" s="14">
        <f t="shared" si="17"/>
        <v>7301156.2400827575</v>
      </c>
      <c r="J72" s="14">
        <f t="shared" si="17"/>
        <v>7321769.0119052855</v>
      </c>
      <c r="K72" s="14">
        <f t="shared" si="17"/>
        <v>7353407.3861603141</v>
      </c>
      <c r="L72" s="14">
        <f t="shared" si="17"/>
        <v>7566752.1762528447</v>
      </c>
      <c r="M72" s="14">
        <f t="shared" si="17"/>
        <v>7666512.8023215774</v>
      </c>
      <c r="N72" s="14">
        <f t="shared" si="17"/>
        <v>7696670.0398465591</v>
      </c>
      <c r="O72" s="14">
        <f t="shared" si="17"/>
        <v>7779030.2967640413</v>
      </c>
      <c r="P72" s="14">
        <f t="shared" si="17"/>
        <v>7815962.6950202761</v>
      </c>
      <c r="Q72" s="14">
        <f t="shared" si="17"/>
        <v>7845077.6717452593</v>
      </c>
      <c r="R72" s="14">
        <f t="shared" si="17"/>
        <v>7882355.592853995</v>
      </c>
      <c r="S72" s="14">
        <f t="shared" si="17"/>
        <v>7967985.9529777262</v>
      </c>
      <c r="T72" s="15"/>
      <c r="U72" s="14">
        <f>AVERAGE(G72:S72)</f>
        <v>7592008.2344396012</v>
      </c>
    </row>
    <row r="73" spans="1:21" ht="15.75">
      <c r="A73" s="3"/>
      <c r="B73" s="3"/>
      <c r="C73" s="3"/>
      <c r="D73" s="3"/>
      <c r="E73" s="10"/>
      <c r="F73" s="10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3"/>
      <c r="U73" s="12"/>
    </row>
    <row r="74" spans="1:21" ht="15.75">
      <c r="A74" s="3"/>
      <c r="B74" s="3"/>
      <c r="C74" s="3"/>
      <c r="D74" s="3"/>
      <c r="E74" s="10" t="s">
        <v>69</v>
      </c>
      <c r="F74" s="10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3"/>
      <c r="U74" s="12"/>
    </row>
    <row r="75" spans="1:21" ht="15.75">
      <c r="A75" s="3">
        <v>1</v>
      </c>
      <c r="B75" s="3"/>
      <c r="C75" s="3">
        <v>360</v>
      </c>
      <c r="D75" s="3"/>
      <c r="E75" s="10" t="s">
        <v>34</v>
      </c>
      <c r="F75" s="10"/>
      <c r="G75" s="11">
        <v>190124.99997999999</v>
      </c>
      <c r="H75" s="11">
        <v>191503.45454000001</v>
      </c>
      <c r="I75" s="11">
        <v>191634.34574000002</v>
      </c>
      <c r="J75" s="11">
        <v>204124.06471999999</v>
      </c>
      <c r="K75" s="11">
        <v>204124.06471999999</v>
      </c>
      <c r="L75" s="11">
        <v>204124.06471999999</v>
      </c>
      <c r="M75" s="11">
        <v>204519.17572</v>
      </c>
      <c r="N75" s="11">
        <v>205279.22072000001</v>
      </c>
      <c r="O75" s="11">
        <v>205279.22072000001</v>
      </c>
      <c r="P75" s="11">
        <v>205279.22072000001</v>
      </c>
      <c r="Q75" s="11">
        <v>205279.22072000001</v>
      </c>
      <c r="R75" s="11">
        <v>205629.22072000001</v>
      </c>
      <c r="S75" s="11">
        <v>205629.22072000001</v>
      </c>
      <c r="T75" s="11"/>
      <c r="U75" s="11">
        <f>AVERAGE(G75:S75)</f>
        <v>201733.03803538467</v>
      </c>
    </row>
    <row r="76" spans="1:21" ht="15.75">
      <c r="A76" s="3">
        <f>+A75+1</f>
        <v>2</v>
      </c>
      <c r="B76" s="3"/>
      <c r="C76" s="3">
        <v>361</v>
      </c>
      <c r="D76" s="3"/>
      <c r="E76" s="10" t="s">
        <v>35</v>
      </c>
      <c r="F76" s="10"/>
      <c r="G76" s="12">
        <v>274564.70133465051</v>
      </c>
      <c r="H76" s="12">
        <v>276288.89007906517</v>
      </c>
      <c r="I76" s="12">
        <v>278433.96195768943</v>
      </c>
      <c r="J76" s="12">
        <v>280297.9757811657</v>
      </c>
      <c r="K76" s="12">
        <v>281738.0926100185</v>
      </c>
      <c r="L76" s="12">
        <v>285335.75067222922</v>
      </c>
      <c r="M76" s="12">
        <v>286784.72760810074</v>
      </c>
      <c r="N76" s="12">
        <v>287765.47729107604</v>
      </c>
      <c r="O76" s="12">
        <v>293774.61639500089</v>
      </c>
      <c r="P76" s="12">
        <v>294845.40266505023</v>
      </c>
      <c r="Q76" s="12">
        <v>295881.17005052808</v>
      </c>
      <c r="R76" s="12">
        <v>302062.9603730783</v>
      </c>
      <c r="S76" s="12">
        <v>303364.37441778288</v>
      </c>
      <c r="T76" s="13"/>
      <c r="U76" s="12">
        <f t="shared" ref="U76:U87" si="18">AVERAGE(G76:S76)</f>
        <v>287779.85394118738</v>
      </c>
    </row>
    <row r="77" spans="1:21" ht="15.75">
      <c r="A77" s="3">
        <f t="shared" ref="A77:A89" si="19">+A76+1</f>
        <v>3</v>
      </c>
      <c r="B77" s="3"/>
      <c r="C77" s="3">
        <v>362</v>
      </c>
      <c r="D77" s="3"/>
      <c r="E77" s="10" t="s">
        <v>60</v>
      </c>
      <c r="F77" s="10"/>
      <c r="G77" s="12">
        <v>1901438.8626205954</v>
      </c>
      <c r="H77" s="12">
        <v>1913379.3614144556</v>
      </c>
      <c r="I77" s="12">
        <v>1928234.5959486261</v>
      </c>
      <c r="J77" s="12">
        <v>1941143.4232931139</v>
      </c>
      <c r="K77" s="12">
        <v>1951116.6430543719</v>
      </c>
      <c r="L77" s="12">
        <v>1976031.4511875925</v>
      </c>
      <c r="M77" s="12">
        <v>1986066.0297168586</v>
      </c>
      <c r="N77" s="12">
        <v>1992858.0009813623</v>
      </c>
      <c r="O77" s="12">
        <v>2034473.0030830682</v>
      </c>
      <c r="P77" s="12">
        <v>2041888.5033915031</v>
      </c>
      <c r="Q77" s="12">
        <v>2049061.4879368907</v>
      </c>
      <c r="R77" s="12">
        <v>2091872.1489677213</v>
      </c>
      <c r="S77" s="12">
        <v>2100884.8123907065</v>
      </c>
      <c r="T77" s="13"/>
      <c r="U77" s="12">
        <f t="shared" si="18"/>
        <v>1992957.5633836053</v>
      </c>
    </row>
    <row r="78" spans="1:21" ht="15.75">
      <c r="A78" s="3">
        <f t="shared" si="19"/>
        <v>4</v>
      </c>
      <c r="B78" s="3"/>
      <c r="C78" s="3">
        <v>364</v>
      </c>
      <c r="D78" s="3"/>
      <c r="E78" s="10" t="s">
        <v>70</v>
      </c>
      <c r="F78" s="10"/>
      <c r="G78" s="12">
        <v>1322050.6527127651</v>
      </c>
      <c r="H78" s="12">
        <v>1330431.3502967667</v>
      </c>
      <c r="I78" s="12">
        <v>1340807.2484575126</v>
      </c>
      <c r="J78" s="12">
        <v>1349850.8214537529</v>
      </c>
      <c r="K78" s="12">
        <v>1356884.0944366013</v>
      </c>
      <c r="L78" s="12">
        <v>1375404.3389400477</v>
      </c>
      <c r="M78" s="12">
        <v>1382565.6605282936</v>
      </c>
      <c r="N78" s="12">
        <v>1387506.5838155509</v>
      </c>
      <c r="O78" s="12">
        <v>1416290.5113617443</v>
      </c>
      <c r="P78" s="12">
        <v>1421659.0692274449</v>
      </c>
      <c r="Q78" s="12">
        <v>1426861.6901630803</v>
      </c>
      <c r="R78" s="12">
        <v>1456464.0302774406</v>
      </c>
      <c r="S78" s="12">
        <v>1462927.2481785375</v>
      </c>
      <c r="T78" s="13"/>
      <c r="U78" s="12">
        <f t="shared" si="18"/>
        <v>1386900.2538345796</v>
      </c>
    </row>
    <row r="79" spans="1:21" ht="15.75">
      <c r="A79" s="3">
        <f t="shared" si="19"/>
        <v>5</v>
      </c>
      <c r="B79" s="3"/>
      <c r="C79" s="3">
        <v>365</v>
      </c>
      <c r="D79" s="3"/>
      <c r="E79" s="10" t="s">
        <v>63</v>
      </c>
      <c r="F79" s="10"/>
      <c r="G79" s="12">
        <v>1568106.5940206582</v>
      </c>
      <c r="H79" s="12">
        <v>1578010.3099322177</v>
      </c>
      <c r="I79" s="12">
        <v>1590295.2508046841</v>
      </c>
      <c r="J79" s="12">
        <v>1600990.0771191698</v>
      </c>
      <c r="K79" s="12">
        <v>1609286.0436288801</v>
      </c>
      <c r="L79" s="12">
        <v>1630693.0723424843</v>
      </c>
      <c r="M79" s="12">
        <v>1639100.9700931995</v>
      </c>
      <c r="N79" s="12">
        <v>1644859.2370408536</v>
      </c>
      <c r="O79" s="12">
        <v>1679070.7766082264</v>
      </c>
      <c r="P79" s="12">
        <v>1685339.0279331296</v>
      </c>
      <c r="Q79" s="12">
        <v>1691409.203964002</v>
      </c>
      <c r="R79" s="12">
        <v>1726597.5197400968</v>
      </c>
      <c r="S79" s="12">
        <v>1734171.5725169717</v>
      </c>
      <c r="T79" s="13"/>
      <c r="U79" s="12">
        <f t="shared" si="18"/>
        <v>1644456.1273649673</v>
      </c>
    </row>
    <row r="80" spans="1:21" ht="15.75">
      <c r="A80" s="3">
        <f t="shared" si="19"/>
        <v>6</v>
      </c>
      <c r="B80" s="3"/>
      <c r="C80" s="3">
        <v>366</v>
      </c>
      <c r="D80" s="3"/>
      <c r="E80" s="10" t="s">
        <v>64</v>
      </c>
      <c r="F80" s="10"/>
      <c r="G80" s="12">
        <v>526204.60048586689</v>
      </c>
      <c r="H80" s="12">
        <v>529509.63321150269</v>
      </c>
      <c r="I80" s="12">
        <v>533621.044337851</v>
      </c>
      <c r="J80" s="12">
        <v>537193.9709853665</v>
      </c>
      <c r="K80" s="12">
        <v>539954.73854556738</v>
      </c>
      <c r="L80" s="12">
        <v>546859.05955390481</v>
      </c>
      <c r="M80" s="12">
        <v>549637.47736047686</v>
      </c>
      <c r="N80" s="12">
        <v>551518.80324287002</v>
      </c>
      <c r="O80" s="12">
        <v>563034.16690970107</v>
      </c>
      <c r="P80" s="12">
        <v>565088.00208233425</v>
      </c>
      <c r="Q80" s="12">
        <v>567074.74442728155</v>
      </c>
      <c r="R80" s="12">
        <v>578920.89368015842</v>
      </c>
      <c r="S80" s="12">
        <v>581416.60393328371</v>
      </c>
      <c r="T80" s="13"/>
      <c r="U80" s="12">
        <f t="shared" si="18"/>
        <v>551541.05682739732</v>
      </c>
    </row>
    <row r="81" spans="1:21" ht="15.75">
      <c r="A81" s="3">
        <f t="shared" si="19"/>
        <v>7</v>
      </c>
      <c r="B81" s="3"/>
      <c r="C81" s="3">
        <v>367</v>
      </c>
      <c r="D81" s="3"/>
      <c r="E81" s="10" t="s">
        <v>65</v>
      </c>
      <c r="F81" s="10"/>
      <c r="G81" s="12">
        <v>2278440.8352849656</v>
      </c>
      <c r="H81" s="12">
        <v>2292775.7328153802</v>
      </c>
      <c r="I81" s="12">
        <v>2310592.5211929767</v>
      </c>
      <c r="J81" s="12">
        <v>2326084.1779802381</v>
      </c>
      <c r="K81" s="12">
        <v>2338068.7324607433</v>
      </c>
      <c r="L81" s="12">
        <v>2368333.7266521491</v>
      </c>
      <c r="M81" s="12">
        <v>2380421.0665286575</v>
      </c>
      <c r="N81" s="12">
        <v>2388634.5848474903</v>
      </c>
      <c r="O81" s="12">
        <v>2438449.0824083365</v>
      </c>
      <c r="P81" s="12">
        <v>2447407.7366801728</v>
      </c>
      <c r="Q81" s="12">
        <v>2456076.7101230612</v>
      </c>
      <c r="R81" s="12">
        <v>2507319.5058537503</v>
      </c>
      <c r="S81" s="12">
        <v>2518186.5708291298</v>
      </c>
      <c r="T81" s="13"/>
      <c r="U81" s="12">
        <f t="shared" si="18"/>
        <v>2388522.3833582345</v>
      </c>
    </row>
    <row r="82" spans="1:21" ht="15.75">
      <c r="A82" s="3">
        <f t="shared" si="19"/>
        <v>8</v>
      </c>
      <c r="B82" s="3"/>
      <c r="C82" s="3">
        <v>368</v>
      </c>
      <c r="D82" s="3"/>
      <c r="E82" s="10" t="s">
        <v>71</v>
      </c>
      <c r="F82" s="10"/>
      <c r="G82" s="12">
        <v>1965339.1642797356</v>
      </c>
      <c r="H82" s="12">
        <v>1977684.3123604045</v>
      </c>
      <c r="I82" s="12">
        <v>1993040.8024981194</v>
      </c>
      <c r="J82" s="12">
        <v>2006386.3749437062</v>
      </c>
      <c r="K82" s="12">
        <v>2016699.0068485674</v>
      </c>
      <c r="L82" s="12">
        <v>2042502.4982103156</v>
      </c>
      <c r="M82" s="12">
        <v>2052882.2159667423</v>
      </c>
      <c r="N82" s="12">
        <v>2059911.820404869</v>
      </c>
      <c r="O82" s="12">
        <v>2102918.8861748921</v>
      </c>
      <c r="P82" s="12">
        <v>2110592.7209646441</v>
      </c>
      <c r="Q82" s="12">
        <v>2118016.0050457958</v>
      </c>
      <c r="R82" s="12">
        <v>2162258.3569822041</v>
      </c>
      <c r="S82" s="12">
        <v>2171582.3501021964</v>
      </c>
      <c r="T82" s="13"/>
      <c r="U82" s="12">
        <f t="shared" si="18"/>
        <v>2059985.7319063223</v>
      </c>
    </row>
    <row r="83" spans="1:21" ht="15.75">
      <c r="A83" s="3">
        <f t="shared" si="19"/>
        <v>9</v>
      </c>
      <c r="B83" s="3"/>
      <c r="C83" s="3">
        <v>369</v>
      </c>
      <c r="D83" s="3"/>
      <c r="E83" s="10" t="s">
        <v>72</v>
      </c>
      <c r="F83" s="10"/>
      <c r="G83" s="12">
        <v>1319072.4351887212</v>
      </c>
      <c r="H83" s="12">
        <v>1327368.773195727</v>
      </c>
      <c r="I83" s="12">
        <v>1337681.9655764564</v>
      </c>
      <c r="J83" s="12">
        <v>1346648.3449894502</v>
      </c>
      <c r="K83" s="12">
        <v>1353583.2940532898</v>
      </c>
      <c r="L83" s="12">
        <v>1371064.3332422837</v>
      </c>
      <c r="M83" s="12">
        <v>1378055.9022907636</v>
      </c>
      <c r="N83" s="12">
        <v>1382803.6204321794</v>
      </c>
      <c r="O83" s="12">
        <v>1411648.1374022055</v>
      </c>
      <c r="P83" s="12">
        <v>1416827.4412891683</v>
      </c>
      <c r="Q83" s="12">
        <v>1421838.9477386137</v>
      </c>
      <c r="R83" s="12">
        <v>1451510.7951793913</v>
      </c>
      <c r="S83" s="12">
        <v>1457795.4826861466</v>
      </c>
      <c r="T83" s="13"/>
      <c r="U83" s="12">
        <f t="shared" si="18"/>
        <v>1382761.4979434151</v>
      </c>
    </row>
    <row r="84" spans="1:21" ht="15.75">
      <c r="A84" s="3">
        <f t="shared" si="19"/>
        <v>10</v>
      </c>
      <c r="B84" s="3"/>
      <c r="C84" s="3">
        <v>370</v>
      </c>
      <c r="D84" s="3"/>
      <c r="E84" s="10" t="s">
        <v>73</v>
      </c>
      <c r="F84" s="10"/>
      <c r="G84" s="12">
        <v>599614.53916382662</v>
      </c>
      <c r="H84" s="12">
        <v>603379.95112140861</v>
      </c>
      <c r="I84" s="12">
        <v>608064.51771782537</v>
      </c>
      <c r="J84" s="12">
        <v>612135.28966721694</v>
      </c>
      <c r="K84" s="12">
        <v>615280.32507275837</v>
      </c>
      <c r="L84" s="12">
        <v>623137.18633510545</v>
      </c>
      <c r="M84" s="12">
        <v>626301.57334834931</v>
      </c>
      <c r="N84" s="12">
        <v>628443.4122359351</v>
      </c>
      <c r="O84" s="12">
        <v>641566.60711477103</v>
      </c>
      <c r="P84" s="12">
        <v>643905.0743512098</v>
      </c>
      <c r="Q84" s="12">
        <v>646167.06484909251</v>
      </c>
      <c r="R84" s="12">
        <v>659667.30778505432</v>
      </c>
      <c r="S84" s="12">
        <v>662509.43645833281</v>
      </c>
      <c r="T84" s="13"/>
      <c r="U84" s="12">
        <f t="shared" si="18"/>
        <v>628474.79117083747</v>
      </c>
    </row>
    <row r="85" spans="1:21" ht="15.75">
      <c r="A85" s="3">
        <f t="shared" si="19"/>
        <v>11</v>
      </c>
      <c r="B85" s="3"/>
      <c r="C85" s="3">
        <v>371</v>
      </c>
      <c r="D85" s="3"/>
      <c r="E85" s="10" t="s">
        <v>74</v>
      </c>
      <c r="F85" s="10"/>
      <c r="G85" s="12">
        <v>2397.1665607270697</v>
      </c>
      <c r="H85" s="12">
        <v>2412.220089394089</v>
      </c>
      <c r="I85" s="12">
        <v>2430.9482600321876</v>
      </c>
      <c r="J85" s="12">
        <v>2447.2225720054676</v>
      </c>
      <c r="K85" s="12">
        <v>2459.7959286273681</v>
      </c>
      <c r="L85" s="12">
        <v>2491.2063231964439</v>
      </c>
      <c r="M85" s="12">
        <v>2503.8570355460347</v>
      </c>
      <c r="N85" s="12">
        <v>2512.4197543989817</v>
      </c>
      <c r="O85" s="12">
        <v>2564.8842818807157</v>
      </c>
      <c r="P85" s="12">
        <v>2574.2330912060611</v>
      </c>
      <c r="Q85" s="12">
        <v>2583.2761580281608</v>
      </c>
      <c r="R85" s="12">
        <v>2637.2480669247166</v>
      </c>
      <c r="S85" s="12">
        <v>2648.6104387607961</v>
      </c>
      <c r="T85" s="13"/>
      <c r="U85" s="12">
        <f t="shared" si="18"/>
        <v>2512.5452739021612</v>
      </c>
    </row>
    <row r="86" spans="1:21" ht="15.75">
      <c r="A86" s="3">
        <f t="shared" si="19"/>
        <v>12</v>
      </c>
      <c r="B86" s="3"/>
      <c r="C86" s="3">
        <v>372</v>
      </c>
      <c r="D86" s="3"/>
      <c r="E86" s="10" t="s">
        <v>75</v>
      </c>
      <c r="F86" s="10"/>
      <c r="G86" s="12">
        <v>891.73232718035729</v>
      </c>
      <c r="H86" s="12">
        <v>897.33215423052513</v>
      </c>
      <c r="I86" s="12">
        <v>904.29892719513612</v>
      </c>
      <c r="J86" s="12">
        <v>910.35287869226954</v>
      </c>
      <c r="K86" s="12">
        <v>915.0300958471405</v>
      </c>
      <c r="L86" s="12">
        <v>926.71458398643779</v>
      </c>
      <c r="M86" s="12">
        <v>931.42057703206422</v>
      </c>
      <c r="N86" s="12">
        <v>934.60585974659273</v>
      </c>
      <c r="O86" s="12">
        <v>954.12236558818722</v>
      </c>
      <c r="P86" s="12">
        <v>957.60006948771388</v>
      </c>
      <c r="Q86" s="12">
        <v>960.96403891488319</v>
      </c>
      <c r="R86" s="12">
        <v>981.04128206985774</v>
      </c>
      <c r="S86" s="12">
        <v>985.26801977163973</v>
      </c>
      <c r="T86" s="17"/>
      <c r="U86" s="12">
        <f t="shared" si="18"/>
        <v>934.65255228790818</v>
      </c>
    </row>
    <row r="87" spans="1:21" ht="15.75">
      <c r="A87" s="3">
        <f t="shared" si="19"/>
        <v>13</v>
      </c>
      <c r="B87" s="3"/>
      <c r="C87" s="3">
        <v>373</v>
      </c>
      <c r="D87" s="3"/>
      <c r="E87" s="10" t="s">
        <v>76</v>
      </c>
      <c r="F87" s="10"/>
      <c r="G87" s="12">
        <v>1050303.7919140114</v>
      </c>
      <c r="H87" s="12">
        <v>1059128.8728745377</v>
      </c>
      <c r="I87" s="12">
        <v>1068673.6731355099</v>
      </c>
      <c r="J87" s="12">
        <v>1077738.8017919846</v>
      </c>
      <c r="K87" s="12">
        <v>1086056.0174239785</v>
      </c>
      <c r="L87" s="12">
        <v>1133780.6533333401</v>
      </c>
      <c r="M87" s="12">
        <v>1144553.9435590699</v>
      </c>
      <c r="N87" s="12">
        <v>1154504.9257992106</v>
      </c>
      <c r="O87" s="12">
        <v>1173221.2343665846</v>
      </c>
      <c r="P87" s="12">
        <v>1183349.3079630989</v>
      </c>
      <c r="Q87" s="12">
        <v>1193419.4964596173</v>
      </c>
      <c r="R87" s="12">
        <v>1212429.8450634675</v>
      </c>
      <c r="S87" s="12">
        <v>1222991.0705261889</v>
      </c>
      <c r="T87" s="17"/>
      <c r="U87" s="12">
        <f t="shared" si="18"/>
        <v>1135396.2795546616</v>
      </c>
    </row>
    <row r="88" spans="1:21" ht="15.75">
      <c r="A88" s="3">
        <f t="shared" si="19"/>
        <v>14</v>
      </c>
      <c r="B88" s="3"/>
      <c r="C88" s="3">
        <v>374</v>
      </c>
      <c r="D88" s="3"/>
      <c r="E88" s="18" t="s">
        <v>77</v>
      </c>
      <c r="F88" s="10"/>
      <c r="G88" s="12">
        <v>7761.0194000000001</v>
      </c>
      <c r="H88" s="12">
        <v>7761.0194000000001</v>
      </c>
      <c r="I88" s="12">
        <v>7761.0194000000001</v>
      </c>
      <c r="J88" s="12">
        <v>7761.0194000000001</v>
      </c>
      <c r="K88" s="12">
        <v>7761.0194000000001</v>
      </c>
      <c r="L88" s="12">
        <v>7761.0194000000001</v>
      </c>
      <c r="M88" s="12">
        <v>7761.0194000000001</v>
      </c>
      <c r="N88" s="12">
        <v>7761.0194000000001</v>
      </c>
      <c r="O88" s="12">
        <v>7761.0194000000001</v>
      </c>
      <c r="P88" s="12">
        <v>7761.0194000000001</v>
      </c>
      <c r="Q88" s="12">
        <v>7761.0194000000001</v>
      </c>
      <c r="R88" s="12">
        <v>7761.0194000000001</v>
      </c>
      <c r="S88" s="12">
        <v>7761.0194000000001</v>
      </c>
      <c r="T88" s="16"/>
      <c r="U88" s="12">
        <f>AVERAGE(G88:S88)</f>
        <v>7761.019400000001</v>
      </c>
    </row>
    <row r="89" spans="1:21" ht="15.75">
      <c r="A89" s="3">
        <f t="shared" si="19"/>
        <v>15</v>
      </c>
      <c r="B89" s="3"/>
      <c r="C89" s="3"/>
      <c r="D89" s="3"/>
      <c r="E89" s="10" t="s">
        <v>78</v>
      </c>
      <c r="F89" s="10"/>
      <c r="G89" s="14">
        <f>SUM(G75:G88)</f>
        <v>13006311.095273703</v>
      </c>
      <c r="H89" s="14">
        <f t="shared" ref="H89:S89" si="20">SUM(H75:H88)</f>
        <v>13090531.213485092</v>
      </c>
      <c r="I89" s="14">
        <f t="shared" si="20"/>
        <v>13192176.193954479</v>
      </c>
      <c r="J89" s="14">
        <f t="shared" si="20"/>
        <v>13293711.917575864</v>
      </c>
      <c r="K89" s="14">
        <f t="shared" si="20"/>
        <v>13363926.898279252</v>
      </c>
      <c r="L89" s="14">
        <f t="shared" si="20"/>
        <v>13568445.075496636</v>
      </c>
      <c r="M89" s="14">
        <f t="shared" si="20"/>
        <v>13642085.03973309</v>
      </c>
      <c r="N89" s="14">
        <f t="shared" si="20"/>
        <v>13695293.731825542</v>
      </c>
      <c r="O89" s="14">
        <f t="shared" si="20"/>
        <v>13971006.268591998</v>
      </c>
      <c r="P89" s="14">
        <f t="shared" si="20"/>
        <v>14027474.35982845</v>
      </c>
      <c r="Q89" s="14">
        <f t="shared" si="20"/>
        <v>14082391.001074903</v>
      </c>
      <c r="R89" s="14">
        <f t="shared" si="20"/>
        <v>14366111.893371355</v>
      </c>
      <c r="S89" s="14">
        <f t="shared" si="20"/>
        <v>14432853.640617808</v>
      </c>
      <c r="T89" s="15"/>
      <c r="U89" s="14">
        <f>AVERAGE(G89:S89)</f>
        <v>13671716.794546783</v>
      </c>
    </row>
    <row r="90" spans="1:21" ht="15.75">
      <c r="A90" s="3"/>
      <c r="B90" s="3"/>
      <c r="C90" s="3"/>
      <c r="D90" s="3"/>
      <c r="E90" s="10"/>
      <c r="F90" s="10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3"/>
      <c r="U90" s="12"/>
    </row>
    <row r="91" spans="1:21" ht="15.75">
      <c r="A91" s="3"/>
      <c r="B91" s="3"/>
      <c r="C91" s="3"/>
      <c r="D91" s="3"/>
      <c r="E91" s="10" t="s">
        <v>79</v>
      </c>
      <c r="F91" s="10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3"/>
      <c r="U91" s="12"/>
    </row>
    <row r="92" spans="1:21" ht="15.75">
      <c r="A92" s="3">
        <f>+A89+1</f>
        <v>16</v>
      </c>
      <c r="B92" s="3"/>
      <c r="C92" s="3">
        <v>389</v>
      </c>
      <c r="D92" s="3"/>
      <c r="E92" s="10" t="s">
        <v>34</v>
      </c>
      <c r="F92" s="10"/>
      <c r="G92" s="11">
        <v>34560.442280000003</v>
      </c>
      <c r="H92" s="11">
        <v>34560.442280000003</v>
      </c>
      <c r="I92" s="11">
        <v>34560.442280000003</v>
      </c>
      <c r="J92" s="11">
        <v>34560.442280000003</v>
      </c>
      <c r="K92" s="11">
        <v>34560.442280000003</v>
      </c>
      <c r="L92" s="11">
        <v>34560.442280000003</v>
      </c>
      <c r="M92" s="11">
        <v>34560.442280000003</v>
      </c>
      <c r="N92" s="11">
        <v>34560.442280000003</v>
      </c>
      <c r="O92" s="11">
        <v>34560.442280000003</v>
      </c>
      <c r="P92" s="11">
        <v>34560.442280000003</v>
      </c>
      <c r="Q92" s="11">
        <v>34560.442280000003</v>
      </c>
      <c r="R92" s="11">
        <v>34560.442280000003</v>
      </c>
      <c r="S92" s="11">
        <v>34560.442280000003</v>
      </c>
      <c r="T92" s="11"/>
      <c r="U92" s="11">
        <f>AVERAGE(G92:S92)</f>
        <v>34560.44228000001</v>
      </c>
    </row>
    <row r="93" spans="1:21" ht="15.75">
      <c r="A93" s="3">
        <f>+A92+1</f>
        <v>17</v>
      </c>
      <c r="B93" s="3"/>
      <c r="C93" s="3">
        <v>390</v>
      </c>
      <c r="D93" s="3"/>
      <c r="E93" s="10" t="s">
        <v>80</v>
      </c>
      <c r="F93" s="10"/>
      <c r="G93" s="12">
        <v>747732.58860000083</v>
      </c>
      <c r="H93" s="12">
        <v>749573.47460000066</v>
      </c>
      <c r="I93" s="12">
        <v>751414.19260000065</v>
      </c>
      <c r="J93" s="12">
        <v>753254.78060000064</v>
      </c>
      <c r="K93" s="12">
        <v>755094.76760000037</v>
      </c>
      <c r="L93" s="12">
        <v>778653.20554000093</v>
      </c>
      <c r="M93" s="12">
        <v>780666.81754000066</v>
      </c>
      <c r="N93" s="12">
        <v>782680.42954000016</v>
      </c>
      <c r="O93" s="12">
        <v>784596.38633000082</v>
      </c>
      <c r="P93" s="12">
        <v>786609.99833000044</v>
      </c>
      <c r="Q93" s="12">
        <v>788623.6103300004</v>
      </c>
      <c r="R93" s="12">
        <v>790637.22233000037</v>
      </c>
      <c r="S93" s="12">
        <v>792650.83433000045</v>
      </c>
      <c r="T93" s="13"/>
      <c r="U93" s="12">
        <f>AVERAGE(G93:S93)</f>
        <v>772476.02371307753</v>
      </c>
    </row>
    <row r="94" spans="1:21" ht="15.75">
      <c r="A94" s="3">
        <f t="shared" ref="A94:A103" si="21">+A93+1</f>
        <v>18</v>
      </c>
      <c r="B94" s="3"/>
      <c r="C94" s="3">
        <v>391</v>
      </c>
      <c r="D94" s="3"/>
      <c r="E94" s="10" t="s">
        <v>81</v>
      </c>
      <c r="F94" s="10"/>
      <c r="G94" s="12">
        <v>112790.67791000001</v>
      </c>
      <c r="H94" s="12">
        <v>113910.49031000004</v>
      </c>
      <c r="I94" s="12">
        <v>115030.30271000002</v>
      </c>
      <c r="J94" s="12">
        <v>116150.11511000001</v>
      </c>
      <c r="K94" s="12">
        <v>117269.92751000002</v>
      </c>
      <c r="L94" s="12">
        <v>118395.11511000001</v>
      </c>
      <c r="M94" s="12">
        <v>116057.09845000002</v>
      </c>
      <c r="N94" s="12">
        <v>116964.46585000001</v>
      </c>
      <c r="O94" s="12">
        <v>117871.83325</v>
      </c>
      <c r="P94" s="12">
        <v>118779.20065000003</v>
      </c>
      <c r="Q94" s="12">
        <v>119686.56805000002</v>
      </c>
      <c r="R94" s="12">
        <v>120593.93545000002</v>
      </c>
      <c r="S94" s="12">
        <v>121501.30285000001</v>
      </c>
      <c r="T94" s="13"/>
      <c r="U94" s="12">
        <f t="shared" ref="U94:U101" si="22">AVERAGE(G94:S94)</f>
        <v>117307.77178538466</v>
      </c>
    </row>
    <row r="95" spans="1:21" ht="15.75">
      <c r="A95" s="3">
        <f t="shared" si="21"/>
        <v>19</v>
      </c>
      <c r="B95" s="3"/>
      <c r="C95" s="3">
        <v>392</v>
      </c>
      <c r="D95" s="3"/>
      <c r="E95" s="10" t="s">
        <v>82</v>
      </c>
      <c r="F95" s="10"/>
      <c r="G95" s="12">
        <v>426935.33972999995</v>
      </c>
      <c r="H95" s="12">
        <v>430748.96123999998</v>
      </c>
      <c r="I95" s="12">
        <v>434562.58274999994</v>
      </c>
      <c r="J95" s="12">
        <v>438376.20425999991</v>
      </c>
      <c r="K95" s="12">
        <v>442189.82576999994</v>
      </c>
      <c r="L95" s="12">
        <v>446021.75555999996</v>
      </c>
      <c r="M95" s="12">
        <v>449500.36355999997</v>
      </c>
      <c r="N95" s="12">
        <v>452978.97155999992</v>
      </c>
      <c r="O95" s="12">
        <v>456457.57955999993</v>
      </c>
      <c r="P95" s="12">
        <v>459936.18755999993</v>
      </c>
      <c r="Q95" s="12">
        <v>463414.79555999994</v>
      </c>
      <c r="R95" s="12">
        <v>466893.40355999995</v>
      </c>
      <c r="S95" s="12">
        <v>470372.01155999996</v>
      </c>
      <c r="T95" s="13"/>
      <c r="U95" s="12">
        <f t="shared" si="22"/>
        <v>449106.76786384603</v>
      </c>
    </row>
    <row r="96" spans="1:21" ht="15.75">
      <c r="A96" s="3">
        <f t="shared" si="21"/>
        <v>20</v>
      </c>
      <c r="B96" s="3"/>
      <c r="C96" s="3">
        <v>393</v>
      </c>
      <c r="D96" s="3"/>
      <c r="E96" s="10" t="s">
        <v>83</v>
      </c>
      <c r="F96" s="10"/>
      <c r="G96" s="12">
        <v>5752.36096</v>
      </c>
      <c r="H96" s="12">
        <v>5998.2239600000003</v>
      </c>
      <c r="I96" s="12">
        <v>6244.0869599999996</v>
      </c>
      <c r="J96" s="12">
        <v>6489.9499599999999</v>
      </c>
      <c r="K96" s="12">
        <v>6735.8129600000002</v>
      </c>
      <c r="L96" s="12">
        <v>6982.8504599999987</v>
      </c>
      <c r="M96" s="12">
        <v>6977.7669799999985</v>
      </c>
      <c r="N96" s="12">
        <v>7214.8667299999988</v>
      </c>
      <c r="O96" s="12">
        <v>7451.9664799999973</v>
      </c>
      <c r="P96" s="12">
        <v>7689.0662299999976</v>
      </c>
      <c r="Q96" s="12">
        <v>7926.1659799999979</v>
      </c>
      <c r="R96" s="12">
        <v>8163.2657299999973</v>
      </c>
      <c r="S96" s="12">
        <v>8400.3654799999986</v>
      </c>
      <c r="T96" s="13"/>
      <c r="U96" s="12">
        <f t="shared" si="22"/>
        <v>7078.9806823076906</v>
      </c>
    </row>
    <row r="97" spans="1:21" ht="15.75">
      <c r="A97" s="3">
        <f t="shared" si="21"/>
        <v>21</v>
      </c>
      <c r="B97" s="3"/>
      <c r="C97" s="3">
        <v>394</v>
      </c>
      <c r="D97" s="3"/>
      <c r="E97" s="10" t="s">
        <v>84</v>
      </c>
      <c r="F97" s="10"/>
      <c r="G97" s="12">
        <v>68949.366679999963</v>
      </c>
      <c r="H97" s="12">
        <v>69204.391979999957</v>
      </c>
      <c r="I97" s="12">
        <v>69459.417279999965</v>
      </c>
      <c r="J97" s="12">
        <v>69714.442579999974</v>
      </c>
      <c r="K97" s="12">
        <v>69969.467879999967</v>
      </c>
      <c r="L97" s="12">
        <v>70225.72007999997</v>
      </c>
      <c r="M97" s="12">
        <v>68162.595899999957</v>
      </c>
      <c r="N97" s="12">
        <v>68408.857949999961</v>
      </c>
      <c r="O97" s="12">
        <v>68655.119999999952</v>
      </c>
      <c r="P97" s="12">
        <v>68901.382049999971</v>
      </c>
      <c r="Q97" s="12">
        <v>69147.644099999961</v>
      </c>
      <c r="R97" s="12">
        <v>69393.906149999966</v>
      </c>
      <c r="S97" s="12">
        <v>69640.168199999956</v>
      </c>
      <c r="T97" s="13"/>
      <c r="U97" s="12">
        <f t="shared" si="22"/>
        <v>69217.883140769191</v>
      </c>
    </row>
    <row r="98" spans="1:21" ht="15.75">
      <c r="A98" s="3">
        <f t="shared" si="21"/>
        <v>22</v>
      </c>
      <c r="B98" s="3"/>
      <c r="C98" s="3">
        <v>395</v>
      </c>
      <c r="D98" s="3"/>
      <c r="E98" s="10" t="s">
        <v>85</v>
      </c>
      <c r="F98" s="10"/>
      <c r="G98" s="12">
        <v>60978.141520000012</v>
      </c>
      <c r="H98" s="12">
        <v>61230.918020000012</v>
      </c>
      <c r="I98" s="12">
        <v>61483.694520000012</v>
      </c>
      <c r="J98" s="12">
        <v>61736.471020000012</v>
      </c>
      <c r="K98" s="12">
        <v>61989.247520000012</v>
      </c>
      <c r="L98" s="12">
        <v>62243.236520000013</v>
      </c>
      <c r="M98" s="12">
        <v>59452.694590000006</v>
      </c>
      <c r="N98" s="12">
        <v>59696.707840000003</v>
      </c>
      <c r="O98" s="12">
        <v>59940.721090000006</v>
      </c>
      <c r="P98" s="12">
        <v>60184.734340000003</v>
      </c>
      <c r="Q98" s="12">
        <v>60428.747590000006</v>
      </c>
      <c r="R98" s="12">
        <v>60672.76084000001</v>
      </c>
      <c r="S98" s="12">
        <v>60916.774090000014</v>
      </c>
      <c r="T98" s="13"/>
      <c r="U98" s="12">
        <f t="shared" si="22"/>
        <v>60842.680730769243</v>
      </c>
    </row>
    <row r="99" spans="1:21" ht="15.75">
      <c r="A99" s="3">
        <f t="shared" si="21"/>
        <v>23</v>
      </c>
      <c r="B99" s="3"/>
      <c r="C99" s="3">
        <v>396</v>
      </c>
      <c r="D99" s="3"/>
      <c r="E99" s="10" t="s">
        <v>86</v>
      </c>
      <c r="F99" s="10"/>
      <c r="G99" s="12">
        <v>35090.488629999993</v>
      </c>
      <c r="H99" s="12">
        <v>35660.340120000001</v>
      </c>
      <c r="I99" s="12">
        <v>36230.191610000002</v>
      </c>
      <c r="J99" s="12">
        <v>36800.043100000003</v>
      </c>
      <c r="K99" s="12">
        <v>37369.894590000004</v>
      </c>
      <c r="L99" s="12">
        <v>37942.481800000001</v>
      </c>
      <c r="M99" s="12">
        <v>38462.273800000003</v>
      </c>
      <c r="N99" s="12">
        <v>38982.065800000004</v>
      </c>
      <c r="O99" s="12">
        <v>39501.857800000005</v>
      </c>
      <c r="P99" s="12">
        <v>40021.649800000007</v>
      </c>
      <c r="Q99" s="12">
        <v>40541.441800000008</v>
      </c>
      <c r="R99" s="12">
        <v>41061.233800000002</v>
      </c>
      <c r="S99" s="12">
        <v>41581.025800000003</v>
      </c>
      <c r="T99" s="13"/>
      <c r="U99" s="12">
        <f t="shared" si="22"/>
        <v>38403.460650000008</v>
      </c>
    </row>
    <row r="100" spans="1:21" ht="15.75">
      <c r="A100" s="3">
        <f t="shared" si="21"/>
        <v>24</v>
      </c>
      <c r="B100" s="3"/>
      <c r="C100" s="3">
        <v>397</v>
      </c>
      <c r="D100" s="3"/>
      <c r="E100" s="10" t="s">
        <v>87</v>
      </c>
      <c r="F100" s="10"/>
      <c r="G100" s="12">
        <v>517400.17102000001</v>
      </c>
      <c r="H100" s="12">
        <v>522074.13940999995</v>
      </c>
      <c r="I100" s="12">
        <v>525063.57640999998</v>
      </c>
      <c r="J100" s="12">
        <v>528162.90240999998</v>
      </c>
      <c r="K100" s="12">
        <v>531418.62040999997</v>
      </c>
      <c r="L100" s="12">
        <v>540910.76218999992</v>
      </c>
      <c r="M100" s="12">
        <v>544893.54237999988</v>
      </c>
      <c r="N100" s="12">
        <v>547613.77537999989</v>
      </c>
      <c r="O100" s="12">
        <v>550334.00737999985</v>
      </c>
      <c r="P100" s="12">
        <v>553353.63869999989</v>
      </c>
      <c r="Q100" s="12">
        <v>556344.43469999998</v>
      </c>
      <c r="R100" s="12">
        <v>559335.23069999996</v>
      </c>
      <c r="S100" s="12">
        <v>562597.40069999988</v>
      </c>
      <c r="T100" s="17"/>
      <c r="U100" s="12">
        <f t="shared" si="22"/>
        <v>541500.16936846147</v>
      </c>
    </row>
    <row r="101" spans="1:21" ht="15.75">
      <c r="A101" s="3">
        <f t="shared" si="21"/>
        <v>25</v>
      </c>
      <c r="B101" s="3"/>
      <c r="C101" s="3">
        <v>398</v>
      </c>
      <c r="D101" s="3"/>
      <c r="E101" s="10" t="s">
        <v>88</v>
      </c>
      <c r="F101" s="10"/>
      <c r="G101" s="12">
        <v>36616.404810000029</v>
      </c>
      <c r="H101" s="12">
        <v>36862.600610000023</v>
      </c>
      <c r="I101" s="12">
        <v>37108.796410000024</v>
      </c>
      <c r="J101" s="12">
        <v>37354.992210000033</v>
      </c>
      <c r="K101" s="12">
        <v>37601.188010000027</v>
      </c>
      <c r="L101" s="12">
        <v>37848.564710000035</v>
      </c>
      <c r="M101" s="12">
        <v>37166.497880000032</v>
      </c>
      <c r="N101" s="12">
        <v>37403.930430000037</v>
      </c>
      <c r="O101" s="12">
        <v>37641.362980000034</v>
      </c>
      <c r="P101" s="12">
        <v>37878.795530000039</v>
      </c>
      <c r="Q101" s="12">
        <v>38116.228080000044</v>
      </c>
      <c r="R101" s="12">
        <v>38353.660630000028</v>
      </c>
      <c r="S101" s="12">
        <v>38591.09318000004</v>
      </c>
      <c r="T101" s="13"/>
      <c r="U101" s="12">
        <f t="shared" si="22"/>
        <v>37580.316574615419</v>
      </c>
    </row>
    <row r="102" spans="1:21" ht="15.75">
      <c r="A102" s="3">
        <f t="shared" si="21"/>
        <v>26</v>
      </c>
      <c r="B102" s="3"/>
      <c r="C102" s="3">
        <v>399</v>
      </c>
      <c r="D102" s="3"/>
      <c r="E102" s="10" t="s">
        <v>89</v>
      </c>
      <c r="F102" s="10"/>
      <c r="G102" s="12">
        <v>8364.1314000000002</v>
      </c>
      <c r="H102" s="12">
        <v>8364.1314000000002</v>
      </c>
      <c r="I102" s="12">
        <v>8364.1314000000002</v>
      </c>
      <c r="J102" s="12">
        <v>8364.1314000000002</v>
      </c>
      <c r="K102" s="12">
        <v>8364.1314000000002</v>
      </c>
      <c r="L102" s="12">
        <v>8364.1314000000002</v>
      </c>
      <c r="M102" s="12">
        <v>8364.1314000000002</v>
      </c>
      <c r="N102" s="12">
        <v>8364.1314000000002</v>
      </c>
      <c r="O102" s="12">
        <v>8364.1314000000002</v>
      </c>
      <c r="P102" s="12">
        <v>8364.1314000000002</v>
      </c>
      <c r="Q102" s="12">
        <v>8364.1314000000002</v>
      </c>
      <c r="R102" s="12">
        <v>8364.1314000000002</v>
      </c>
      <c r="S102" s="12">
        <v>8364.1314000000002</v>
      </c>
      <c r="T102" s="12"/>
      <c r="U102" s="12">
        <f>AVERAGE(G102:S102)</f>
        <v>8364.1314000000002</v>
      </c>
    </row>
    <row r="103" spans="1:21" ht="15.75">
      <c r="A103" s="3">
        <f t="shared" si="21"/>
        <v>27</v>
      </c>
      <c r="B103" s="3"/>
      <c r="C103" s="3"/>
      <c r="D103" s="3"/>
      <c r="E103" s="10" t="s">
        <v>90</v>
      </c>
      <c r="F103" s="10"/>
      <c r="G103" s="14">
        <f>SUM(G92:G102)</f>
        <v>2055170.1135400007</v>
      </c>
      <c r="H103" s="14">
        <f t="shared" ref="H103:S103" si="23">SUM(H92:H102)</f>
        <v>2068188.1139300007</v>
      </c>
      <c r="I103" s="14">
        <f t="shared" si="23"/>
        <v>2079521.4149300007</v>
      </c>
      <c r="J103" s="14">
        <f t="shared" si="23"/>
        <v>2090964.4749300005</v>
      </c>
      <c r="K103" s="14">
        <f t="shared" si="23"/>
        <v>2102563.3259299998</v>
      </c>
      <c r="L103" s="14">
        <f t="shared" si="23"/>
        <v>2142148.2656500004</v>
      </c>
      <c r="M103" s="14">
        <f t="shared" si="23"/>
        <v>2144264.2247600006</v>
      </c>
      <c r="N103" s="14">
        <f t="shared" si="23"/>
        <v>2154868.6447599996</v>
      </c>
      <c r="O103" s="14">
        <f t="shared" si="23"/>
        <v>2165375.4085500007</v>
      </c>
      <c r="P103" s="14">
        <f t="shared" si="23"/>
        <v>2176279.2268700004</v>
      </c>
      <c r="Q103" s="14">
        <f t="shared" si="23"/>
        <v>2187154.2098700004</v>
      </c>
      <c r="R103" s="14">
        <f t="shared" si="23"/>
        <v>2198029.1928699999</v>
      </c>
      <c r="S103" s="14">
        <f t="shared" si="23"/>
        <v>2209175.5498699998</v>
      </c>
      <c r="T103" s="15"/>
      <c r="U103" s="14">
        <f>AVERAGE(G103:S103)</f>
        <v>2136438.6281892313</v>
      </c>
    </row>
    <row r="105" spans="1:21" ht="15.75">
      <c r="A105" s="3"/>
      <c r="B105" s="3"/>
      <c r="C105" s="3"/>
      <c r="D105" s="3"/>
      <c r="E105" s="10"/>
      <c r="F105" s="10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3"/>
      <c r="U105" s="12"/>
    </row>
    <row r="106" spans="1:21" ht="15.75">
      <c r="A106" s="3">
        <f>+A103+1</f>
        <v>28</v>
      </c>
      <c r="B106" s="3"/>
      <c r="C106" s="3">
        <v>329</v>
      </c>
      <c r="D106" s="3"/>
      <c r="E106" s="10" t="s">
        <v>91</v>
      </c>
      <c r="F106" s="8"/>
      <c r="G106" s="11">
        <v>769990.91649684543</v>
      </c>
      <c r="H106" s="11">
        <v>759225.59863184544</v>
      </c>
      <c r="I106" s="11">
        <v>768021.46074284555</v>
      </c>
      <c r="J106" s="11">
        <v>766391.81351308548</v>
      </c>
      <c r="K106" s="11">
        <v>697558.09529443283</v>
      </c>
      <c r="L106" s="11">
        <v>702826.93293643289</v>
      </c>
      <c r="M106" s="11">
        <v>769493.31297621282</v>
      </c>
      <c r="N106" s="11">
        <v>774569.1264362128</v>
      </c>
      <c r="O106" s="11">
        <v>859624.12893184286</v>
      </c>
      <c r="P106" s="11">
        <v>862592.5134788428</v>
      </c>
      <c r="Q106" s="11">
        <v>859639.07299684291</v>
      </c>
      <c r="R106" s="11">
        <v>864857.31744284288</v>
      </c>
      <c r="S106" s="11">
        <v>919941.80980084278</v>
      </c>
      <c r="T106" s="11"/>
      <c r="U106" s="11">
        <f>AVERAGE(G106:S106)</f>
        <v>798056.31535993307</v>
      </c>
    </row>
    <row r="107" spans="1:21" ht="15.75">
      <c r="A107" s="3"/>
      <c r="B107" s="3"/>
      <c r="C107" s="3"/>
      <c r="D107" s="3"/>
      <c r="E107" s="10"/>
      <c r="F107" s="10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7"/>
      <c r="U107" s="12"/>
    </row>
    <row r="108" spans="1:21" ht="15.75">
      <c r="A108" s="3">
        <f>+A106+1</f>
        <v>29</v>
      </c>
      <c r="B108" s="3"/>
      <c r="C108" s="3">
        <v>105</v>
      </c>
      <c r="D108" s="3"/>
      <c r="E108" s="10" t="s">
        <v>92</v>
      </c>
      <c r="F108" s="8"/>
      <c r="G108" s="20">
        <v>106547.5575187037</v>
      </c>
      <c r="H108" s="20">
        <v>106539.24958259259</v>
      </c>
      <c r="I108" s="20">
        <v>106531.03714</v>
      </c>
      <c r="J108" s="20">
        <v>106522.92019092593</v>
      </c>
      <c r="K108" s="20">
        <v>106514.89873537037</v>
      </c>
      <c r="L108" s="20">
        <v>106506.97277333333</v>
      </c>
      <c r="M108" s="20">
        <v>106498.43110666666</v>
      </c>
      <c r="N108" s="20">
        <v>106489.99360666666</v>
      </c>
      <c r="O108" s="20">
        <v>106481.66027333333</v>
      </c>
      <c r="P108" s="20">
        <v>106473.43110666666</v>
      </c>
      <c r="Q108" s="20">
        <v>106465.30610666666</v>
      </c>
      <c r="R108" s="20">
        <v>106457.28527333333</v>
      </c>
      <c r="S108" s="20">
        <v>106449.36860666666</v>
      </c>
      <c r="T108" s="15"/>
      <c r="U108" s="20">
        <f>AVERAGE(G108:S108)</f>
        <v>106498.31630930197</v>
      </c>
    </row>
    <row r="109" spans="1:21" ht="15.75">
      <c r="A109" s="3"/>
      <c r="B109" s="3"/>
      <c r="C109" s="3"/>
      <c r="D109" s="3"/>
      <c r="E109" s="10"/>
      <c r="F109" s="10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3"/>
      <c r="U109" s="12"/>
    </row>
    <row r="110" spans="1:21" ht="16.5" thickBot="1">
      <c r="A110" s="3">
        <f>+A108+1</f>
        <v>30</v>
      </c>
      <c r="B110" s="3"/>
      <c r="C110" s="3"/>
      <c r="D110" s="3"/>
      <c r="E110" s="10" t="s">
        <v>93</v>
      </c>
      <c r="F110" s="10"/>
      <c r="G110" s="21">
        <f>SUM(G16+G26+G36+G47+G59+G72+G89+G103+G106+G108)</f>
        <v>43094790.079742767</v>
      </c>
      <c r="H110" s="21">
        <f t="shared" ref="H110:S110" si="24">SUM(H16+H26+H36+H47+H59+H72+H89+H103+H106+H108)</f>
        <v>43337846.9605814</v>
      </c>
      <c r="I110" s="21">
        <f t="shared" si="24"/>
        <v>42465420.751848802</v>
      </c>
      <c r="J110" s="21">
        <f t="shared" si="24"/>
        <v>42631798.720005959</v>
      </c>
      <c r="K110" s="21">
        <f t="shared" si="24"/>
        <v>42698218.046572246</v>
      </c>
      <c r="L110" s="21">
        <f t="shared" si="24"/>
        <v>43307917.298180558</v>
      </c>
      <c r="M110" s="21">
        <f t="shared" si="24"/>
        <v>43577987.635862857</v>
      </c>
      <c r="N110" s="21">
        <f t="shared" si="24"/>
        <v>43700551.494974285</v>
      </c>
      <c r="O110" s="21">
        <f t="shared" si="24"/>
        <v>48615083.899369024</v>
      </c>
      <c r="P110" s="21">
        <f t="shared" si="24"/>
        <v>48760526.765606038</v>
      </c>
      <c r="Q110" s="21">
        <f t="shared" si="24"/>
        <v>48968462.789909467</v>
      </c>
      <c r="R110" s="21">
        <f t="shared" si="24"/>
        <v>49340076.539683335</v>
      </c>
      <c r="S110" s="21">
        <f t="shared" si="24"/>
        <v>49578368.39196641</v>
      </c>
      <c r="T110" s="15"/>
      <c r="U110" s="21">
        <f>AVERAGE(G110:S110)</f>
        <v>45390542.259561785</v>
      </c>
    </row>
    <row r="111" spans="1:21" ht="15.75" thickTop="1"/>
    <row r="115" spans="8:17">
      <c r="H115" s="22"/>
      <c r="Q115" s="22"/>
    </row>
    <row r="118" spans="8:17">
      <c r="H118" s="22"/>
    </row>
  </sheetData>
  <mergeCells count="4">
    <mergeCell ref="A2:U2"/>
    <mergeCell ref="A4:U4"/>
    <mergeCell ref="A5:U5"/>
    <mergeCell ref="A6:U6"/>
  </mergeCells>
  <pageMargins left="0.6" right="0.5" top="0.75" bottom="0.5" header="0.6" footer="0.3"/>
  <pageSetup scale="39" fitToHeight="0" orientation="landscape" horizontalDpi="200" verticalDpi="200" r:id="rId1"/>
  <headerFooter>
    <oddHeader>&amp;R&amp;"Times New Roman,Regular"&amp;12M.F.R. Item - A-2-1
    Page &amp;P of &amp;N</oddHeader>
    <oddFooter>&amp;LNote: Details may not add to totals due to rounding.</oddFooter>
  </headerFooter>
  <rowBreaks count="1" manualBreakCount="1">
    <brk id="73" max="20" man="1"/>
  </rowBreaks>
  <ignoredErrors>
    <ignoredError sqref="A10:U10" numberStoredAsText="1"/>
    <ignoredError sqref="U13:U15 U17:U10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A-2-1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2022-06-10T19:28:44Z</dcterms:created>
  <dcterms:modified xsi:type="dcterms:W3CDTF">2022-06-21T15:01:14Z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